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S:\GERAL\LICITAÇÕES 2024\PREGÃO ELETRÔNICO 2024\PREGÃO ELETRÔNICO 010-2024 - SERVIÇO DE LIMPEZA\"/>
    </mc:Choice>
  </mc:AlternateContent>
  <bookViews>
    <workbookView xWindow="0" yWindow="0" windowWidth="28800" windowHeight="12315" activeTab="4"/>
  </bookViews>
  <sheets>
    <sheet name="Resumo" sheetId="1" r:id="rId1"/>
    <sheet name="Serviços Gerais" sheetId="2" r:id="rId2"/>
    <sheet name="Área ajustada (CISVALI)" sheetId="3" r:id="rId3"/>
    <sheet name="EPI" sheetId="7" r:id="rId4"/>
    <sheet name="Parâmetros" sheetId="8" r:id="rId5"/>
  </sheets>
  <definedNames>
    <definedName name="_xlnm.Print_Area" localSheetId="2">'Área ajustada (CISVALI)'!$A$1:$F$103</definedName>
    <definedName name="_xlnm.Print_Area" localSheetId="3">EPI!$A$1:$E$42</definedName>
    <definedName name="_xlnm.Print_Area" localSheetId="0">Resumo!$A$1:$H$40</definedName>
    <definedName name="_xlnm.Print_Area" localSheetId="1">'Serviços Gerais'!$A$1:$I$113</definedName>
  </definedNames>
  <calcPr calcId="152511"/>
</workbook>
</file>

<file path=xl/calcChain.xml><?xml version="1.0" encoding="utf-8"?>
<calcChain xmlns="http://schemas.openxmlformats.org/spreadsheetml/2006/main">
  <c r="E6" i="7" l="1"/>
  <c r="D6" i="7" s="1"/>
  <c r="E5" i="7"/>
  <c r="D5" i="7" s="1"/>
  <c r="E7" i="7"/>
  <c r="D7" i="7" s="1"/>
  <c r="E8" i="7"/>
  <c r="D8" i="7" s="1"/>
  <c r="E9" i="7"/>
  <c r="D9" i="7" s="1"/>
  <c r="E4" i="7"/>
  <c r="D4" i="7" s="1"/>
  <c r="B5" i="7"/>
  <c r="B4" i="7"/>
  <c r="E21" i="7"/>
  <c r="D21" i="7" s="1"/>
  <c r="E22" i="7"/>
  <c r="D22" i="7" s="1"/>
  <c r="E23" i="7"/>
  <c r="D23" i="7" s="1"/>
  <c r="E24" i="7"/>
  <c r="D24" i="7" s="1"/>
  <c r="E25" i="7"/>
  <c r="D25" i="7" s="1"/>
  <c r="E20" i="7"/>
  <c r="D20" i="7" s="1"/>
  <c r="E71" i="3"/>
  <c r="E62" i="3"/>
  <c r="E85" i="3"/>
  <c r="E86" i="3"/>
  <c r="E90" i="3"/>
  <c r="E99" i="3"/>
  <c r="E120" i="3"/>
  <c r="E108" i="3"/>
  <c r="E107" i="3"/>
  <c r="D26" i="7" l="1"/>
  <c r="B30" i="7" s="1"/>
  <c r="B31" i="7" s="1"/>
  <c r="B32" i="7" s="1"/>
  <c r="E26" i="7"/>
  <c r="E83" i="3"/>
  <c r="E117" i="3"/>
  <c r="E61" i="3" l="1"/>
  <c r="B6" i="3"/>
  <c r="F6" i="3" s="1"/>
  <c r="F56" i="3"/>
  <c r="F16" i="1" s="1"/>
  <c r="A55" i="3"/>
  <c r="A54" i="3"/>
  <c r="E14" i="3"/>
  <c r="E29" i="3"/>
  <c r="E32" i="3"/>
  <c r="E35" i="3"/>
  <c r="E39" i="3"/>
  <c r="I47" i="2"/>
  <c r="I48" i="2"/>
  <c r="E13" i="3" l="1"/>
  <c r="E52" i="3" s="1"/>
  <c r="I22" i="2"/>
  <c r="H89" i="2" l="1"/>
  <c r="H59" i="2"/>
  <c r="H58" i="2"/>
  <c r="D10" i="7" l="1"/>
  <c r="B14" i="7" s="1"/>
  <c r="E10" i="7" l="1"/>
  <c r="G53" i="8"/>
  <c r="G52" i="8"/>
  <c r="G51" i="8"/>
  <c r="G50" i="8"/>
  <c r="G44" i="8"/>
  <c r="G46" i="8" s="1"/>
  <c r="G40" i="8"/>
  <c r="G42" i="8" s="1"/>
  <c r="G27" i="8"/>
  <c r="G45" i="8" s="1"/>
  <c r="G15" i="8"/>
  <c r="G14" i="8"/>
  <c r="H93" i="2"/>
  <c r="H72" i="2"/>
  <c r="H70" i="2"/>
  <c r="H69" i="2"/>
  <c r="H68" i="2"/>
  <c r="H67" i="2"/>
  <c r="H61" i="2"/>
  <c r="H63" i="2" s="1"/>
  <c r="I49" i="2"/>
  <c r="H46" i="2"/>
  <c r="I44" i="2" s="1"/>
  <c r="I42" i="2"/>
  <c r="H40" i="2"/>
  <c r="H29" i="2"/>
  <c r="H28" i="2"/>
  <c r="I25" i="2"/>
  <c r="I28" i="2" l="1"/>
  <c r="I53" i="2"/>
  <c r="I72" i="2"/>
  <c r="I67" i="2"/>
  <c r="I69" i="2"/>
  <c r="I71" i="2"/>
  <c r="I70" i="2"/>
  <c r="I68" i="2"/>
  <c r="I29" i="2"/>
  <c r="I97" i="2"/>
  <c r="H62" i="2"/>
  <c r="I73" i="2" l="1"/>
  <c r="I30" i="2"/>
  <c r="I78" i="2"/>
  <c r="I57" i="2" l="1"/>
  <c r="I58" i="2" s="1"/>
  <c r="I32" i="2"/>
  <c r="I74" i="2"/>
  <c r="I75" i="2" s="1"/>
  <c r="I33" i="2"/>
  <c r="I39" i="2"/>
  <c r="I34" i="2"/>
  <c r="I37" i="2"/>
  <c r="I36" i="2"/>
  <c r="I35" i="2"/>
  <c r="I38" i="2"/>
  <c r="I63" i="2" l="1"/>
  <c r="I61" i="2"/>
  <c r="I60" i="2"/>
  <c r="I59" i="2"/>
  <c r="I62" i="2"/>
  <c r="I40" i="2"/>
  <c r="I54" i="2" s="1"/>
  <c r="I100" i="2"/>
  <c r="I64" i="2" l="1"/>
  <c r="I99" i="2"/>
  <c r="I98" i="2"/>
  <c r="D5" i="3" l="1"/>
  <c r="D7" i="3" s="1"/>
  <c r="B5" i="3" l="1"/>
  <c r="B7" i="3" s="1"/>
  <c r="F7" i="3" s="1"/>
  <c r="F5" i="3" l="1"/>
  <c r="E101" i="3"/>
  <c r="I80" i="2" l="1"/>
  <c r="I81" i="2" s="1"/>
  <c r="B15" i="7"/>
  <c r="B16" i="7" s="1"/>
  <c r="I83" i="2" l="1"/>
  <c r="I101" i="2"/>
  <c r="I102" i="2" s="1"/>
  <c r="I84" i="2" l="1"/>
  <c r="I85" i="2"/>
  <c r="I86" i="2" l="1"/>
  <c r="I89" i="2" s="1"/>
  <c r="I91" i="2" l="1"/>
  <c r="I90" i="2"/>
  <c r="I92" i="2"/>
  <c r="I93" i="2" l="1"/>
  <c r="I94" i="2" s="1"/>
  <c r="I103" i="2" l="1"/>
  <c r="I104" i="2" s="1"/>
</calcChain>
</file>

<file path=xl/sharedStrings.xml><?xml version="1.0" encoding="utf-8"?>
<sst xmlns="http://schemas.openxmlformats.org/spreadsheetml/2006/main" count="549" uniqueCount="387">
  <si>
    <t>Quadro Resumo do Custo com Mão de Obra</t>
  </si>
  <si>
    <t>Total (R$)</t>
  </si>
  <si>
    <t>A</t>
  </si>
  <si>
    <t>MÓDULO 1 - Composição da Remuneração</t>
  </si>
  <si>
    <t>B</t>
  </si>
  <si>
    <t>MÓDULO 2 - Encargos e Benefícios Anuais, Mensais e Diários</t>
  </si>
  <si>
    <t>C</t>
  </si>
  <si>
    <t>MÓDULO 3 - Provisão para Rescisão</t>
  </si>
  <si>
    <t>D</t>
  </si>
  <si>
    <t>MÓDULO 4 - Custo pela Reposição do Profissional Ausente</t>
  </si>
  <si>
    <t>E</t>
  </si>
  <si>
    <t>MÓDULO 5 - Insumos Diversos</t>
  </si>
  <si>
    <t>F</t>
  </si>
  <si>
    <t>MÓDULO 6 - Custos Indiretos, Lucro e Tributos</t>
  </si>
  <si>
    <t>G</t>
  </si>
  <si>
    <t>Custo Total por Empregado (A+B+C+D+E+F)</t>
  </si>
  <si>
    <t>H</t>
  </si>
  <si>
    <t>Quantidade de Empregados</t>
  </si>
  <si>
    <t>I</t>
  </si>
  <si>
    <t>Custo Total Mensal (G x H)</t>
  </si>
  <si>
    <t>J</t>
  </si>
  <si>
    <t>Valor Global por 12 Meses (I x 12)</t>
  </si>
  <si>
    <t>Descrição: Tipo de Área</t>
  </si>
  <si>
    <t>PLANILHA DE CUSTOS E FORMAÇÃO DE PREÇOS - SERVIÇOS DE LIMPEZA</t>
  </si>
  <si>
    <t>Nº do processo:</t>
  </si>
  <si>
    <t>DADOS DA CONTRATAÇÃO / DADOS DO SERVIÇO</t>
  </si>
  <si>
    <t>Data e hora de apresentação da proposta (dia/mês/ano)</t>
  </si>
  <si>
    <t>Município/UF</t>
  </si>
  <si>
    <t>Ano de celebração do Acordo/Convenção/Dissídio coletivo</t>
  </si>
  <si>
    <t>Vigência do Acordo, Convenção ou Dissídio coletivo</t>
  </si>
  <si>
    <t>Número de meses de execução contratual</t>
  </si>
  <si>
    <t>IDENTIFICAÇÃO DOS SERVIÇOS</t>
  </si>
  <si>
    <t>Tipo do Serviço</t>
  </si>
  <si>
    <t>Servente /Limpeza</t>
  </si>
  <si>
    <t>Local / Posto de Trabalho</t>
  </si>
  <si>
    <t>Periodicidade / Dias da semana</t>
  </si>
  <si>
    <t>Horário</t>
  </si>
  <si>
    <t>K</t>
  </si>
  <si>
    <t xml:space="preserve">Escala de trabalho </t>
  </si>
  <si>
    <t>L</t>
  </si>
  <si>
    <t>Classificação Brasileira de Ocupações (CBO)</t>
  </si>
  <si>
    <t>5143-20</t>
  </si>
  <si>
    <t>MÓDULO 1 - COMPOSIÇÃO DA REMUNERAÇÃO</t>
  </si>
  <si>
    <t>1.1</t>
  </si>
  <si>
    <t>COMPOSIÇÃO DA REMUNERAÇÃO (Por servente)</t>
  </si>
  <si>
    <t>Valor R$</t>
  </si>
  <si>
    <t>Salário Normativo da Categoria Profissional</t>
  </si>
  <si>
    <t>Adicional noturno 20%</t>
  </si>
  <si>
    <t>TOTAL DO MÓDULO 1</t>
  </si>
  <si>
    <t>MÓDULO 2 - ENCARGOS E BENEFÍCIOS ANUAIS, MENSAIS E DIÁRIOS</t>
  </si>
  <si>
    <t>2.1</t>
  </si>
  <si>
    <t>SUBMÓDULO 2.1 - 13º SALÁRIO E ADICIONAL DE FÉRIAS</t>
  </si>
  <si>
    <t>%</t>
  </si>
  <si>
    <t>13º (décimo terceiro) Salário</t>
  </si>
  <si>
    <t>Adicional de Férias</t>
  </si>
  <si>
    <t>Total do Submódulo 2.1</t>
  </si>
  <si>
    <t>2.2</t>
  </si>
  <si>
    <t>SUBMÓDULO 2.2 - ENCARGOS PREVIDENCIÁRIOS E TRABALHISTAS</t>
  </si>
  <si>
    <t>Percentual %</t>
  </si>
  <si>
    <t>INSS</t>
  </si>
  <si>
    <t>Salário Educação</t>
  </si>
  <si>
    <t>RAT X FAP</t>
  </si>
  <si>
    <t>SESC ou SESI</t>
  </si>
  <si>
    <t>SENAC ou SENAI</t>
  </si>
  <si>
    <t>SEBRAE</t>
  </si>
  <si>
    <t>INCRA</t>
  </si>
  <si>
    <t>FGTS</t>
  </si>
  <si>
    <t>Total do Submódulo 2.2</t>
  </si>
  <si>
    <t>2.3</t>
  </si>
  <si>
    <t>SUBMÓDULO 2.3 - BENEFÍCIOS MENSAIS E DIÁRIOS</t>
  </si>
  <si>
    <t>Aux. Transp.:</t>
  </si>
  <si>
    <t xml:space="preserve">Nº de dias </t>
  </si>
  <si>
    <t>Nec. Diária</t>
  </si>
  <si>
    <t>Valor do V.T.</t>
  </si>
  <si>
    <t>A.1</t>
  </si>
  <si>
    <t xml:space="preserve">Dedução do auxílio transporte </t>
  </si>
  <si>
    <t>Percentual:</t>
  </si>
  <si>
    <t xml:space="preserve">Valor </t>
  </si>
  <si>
    <t>B.1</t>
  </si>
  <si>
    <t>Valor diário do vale alimentação</t>
  </si>
  <si>
    <t>Nº de dias:</t>
  </si>
  <si>
    <t>Valor mensal:</t>
  </si>
  <si>
    <t>B.2</t>
  </si>
  <si>
    <t>Dedução do vale alimentação</t>
  </si>
  <si>
    <t>Dedução:</t>
  </si>
  <si>
    <t>B.3</t>
  </si>
  <si>
    <t>Auxílio alimentação em férias</t>
  </si>
  <si>
    <t>Valor func.:</t>
  </si>
  <si>
    <t>Valor:</t>
  </si>
  <si>
    <t>Intervalo Intrajornada</t>
  </si>
  <si>
    <t>Total do Submódulo 2.3</t>
  </si>
  <si>
    <t>TOTAL DO MÓDULO 2</t>
  </si>
  <si>
    <t>MÓDULO 3 - PROVISÃO PARA RESCISÃO</t>
  </si>
  <si>
    <t>PROVISÃO PARA RESCISÃO</t>
  </si>
  <si>
    <t>Base de Cálculo da Provisão para Rescisão (Total Módulo 1+Submódulo 2.1 + Prov. Férias)</t>
  </si>
  <si>
    <t>Aviso Prévio Indenizado</t>
  </si>
  <si>
    <t>Incidência do FGTS sobre o Aviso Prévio Indenizado</t>
  </si>
  <si>
    <t>Multa do FGTS e contribuições sociais sobre o Aviso Prévio Indenizado</t>
  </si>
  <si>
    <t>Aviso Prévio Trabalhado</t>
  </si>
  <si>
    <t>Incidência dos encargos sociais sobre o Aviso Prévio Trabalhado</t>
  </si>
  <si>
    <t>Multa do FGTS s/ remuneração e Aviso Prévio Trabalhado</t>
  </si>
  <si>
    <t>TOTAL DO MÓDULO 3</t>
  </si>
  <si>
    <t>MÓDULO 4 - CUSTO PELA REPOSIÇÃO DO PROFISSIONAL AUSENTE</t>
  </si>
  <si>
    <t>CUSTO PELA REPOSIÇÃO DO PROFISSIONAL AUSENTE</t>
  </si>
  <si>
    <t>Substituto na Cobertura de Férias</t>
  </si>
  <si>
    <t>Substituto na Cobertura de Ausências Legais</t>
  </si>
  <si>
    <t>Substituto na Cobertura de Licença paternidade</t>
  </si>
  <si>
    <t>Substituto na Cobertura de Ausência por Acidente de Trabalho</t>
  </si>
  <si>
    <t>Substituto na Cobertura de Afastamento Maternidade</t>
  </si>
  <si>
    <t>Substituto na Cobertura de Outras Ausências (ausência por doença)</t>
  </si>
  <si>
    <t>Subtotal</t>
  </si>
  <si>
    <t>Incidência dos encargos do submódulo 2.2 sobre o módulo 4</t>
  </si>
  <si>
    <t>TOTAL DO MÓDULO 4</t>
  </si>
  <si>
    <t>MÓDULO 5 - INSUMOS DIVERSOS</t>
  </si>
  <si>
    <t>MATERIAIS / UNIFORMES</t>
  </si>
  <si>
    <t>Uniformes</t>
  </si>
  <si>
    <t>Seguro de Vida</t>
  </si>
  <si>
    <t>TOTAL DO MÓDULO 5</t>
  </si>
  <si>
    <t>MÓDULO 6 - CUSTOS INDIRETOS, LUCRO E TRIBUTOS</t>
  </si>
  <si>
    <r>
      <rPr>
        <b/>
        <sz val="9"/>
        <color theme="1"/>
        <rFont val="Arial"/>
        <charset val="134"/>
      </rPr>
      <t xml:space="preserve">Base para Cálculo do Módulo 6 </t>
    </r>
    <r>
      <rPr>
        <sz val="8"/>
        <color theme="1"/>
        <rFont val="Arial"/>
        <charset val="134"/>
      </rPr>
      <t>(Módulo 1+ Módulo 2+ Módulo 3 + Módulo4 + Módulo 5)</t>
    </r>
  </si>
  <si>
    <t>CUSTOS INDIRETOS</t>
  </si>
  <si>
    <t>LUCRO</t>
  </si>
  <si>
    <t xml:space="preserve">C </t>
  </si>
  <si>
    <t>TRIBUTOS (Por dentro)</t>
  </si>
  <si>
    <t>C.1</t>
  </si>
  <si>
    <t>Base de Cálculo (Apuração do coeficiente = ((BC Mod. 6 + CI + L)/1-Tributos)</t>
  </si>
  <si>
    <t>C.2</t>
  </si>
  <si>
    <t>COFINS</t>
  </si>
  <si>
    <t>C.3</t>
  </si>
  <si>
    <t>PIS</t>
  </si>
  <si>
    <t>C.4</t>
  </si>
  <si>
    <t>ISS</t>
  </si>
  <si>
    <t>Total dos Tributos</t>
  </si>
  <si>
    <t>TOTAL DO MÓDULO 6</t>
  </si>
  <si>
    <t>QUADRO RESUMO DO CUSTO POR EMPREGADO</t>
  </si>
  <si>
    <t>Subtotal ( A + B + C + D + E)</t>
  </si>
  <si>
    <t>CUSTO TOTAL POR EMPREGADO</t>
  </si>
  <si>
    <t>RESUMO DAS ÁREAS A SEREM LIMPAS</t>
  </si>
  <si>
    <t>Local</t>
  </si>
  <si>
    <t>Área Total</t>
  </si>
  <si>
    <t>m²</t>
  </si>
  <si>
    <t>Total..............................................................</t>
  </si>
  <si>
    <t>OBS: Áreas e frequências definidas pelo Órgão.</t>
  </si>
  <si>
    <t>Local: Escola Municipal Dario Bordin</t>
  </si>
  <si>
    <t>Frequência</t>
  </si>
  <si>
    <t>semanal</t>
  </si>
  <si>
    <t xml:space="preserve">1 - Área interna </t>
  </si>
  <si>
    <t>1.1 - Pisos frios</t>
  </si>
  <si>
    <t>Pátio Coberto</t>
  </si>
  <si>
    <t>Sala</t>
  </si>
  <si>
    <t>Atendimento Pedagógico</t>
  </si>
  <si>
    <t>Direção</t>
  </si>
  <si>
    <t>Área de serviço</t>
  </si>
  <si>
    <t>Trocador</t>
  </si>
  <si>
    <t>Refeitório</t>
  </si>
  <si>
    <t>Cozinha</t>
  </si>
  <si>
    <t>1.2 - Pisos acarpetados</t>
  </si>
  <si>
    <t>1.3 - Laboratórios</t>
  </si>
  <si>
    <t>1.4 - Almoxarifados/galpões</t>
  </si>
  <si>
    <t>Depósito</t>
  </si>
  <si>
    <t>1.5 - Oficinas</t>
  </si>
  <si>
    <t>1.6 - Áreas com espaços livres (saguão, hall e salão)</t>
  </si>
  <si>
    <t>Circulação</t>
  </si>
  <si>
    <t>1.7 - Banheiros</t>
  </si>
  <si>
    <t>Banheiro</t>
  </si>
  <si>
    <t>2 - Áreas externas</t>
  </si>
  <si>
    <t>2.1 - Pisos pavimentados adjacentes/contíguos à edificação</t>
  </si>
  <si>
    <t>2.2 - Varriação de passeios e arruamentos</t>
  </si>
  <si>
    <t>2.3 - Pátios e áreas verdes com alta frequência</t>
  </si>
  <si>
    <t>2.4 - Pátios e áreas verdes com média frequência</t>
  </si>
  <si>
    <t>2.5 - Pátios e áreas verdes com baixa frequência</t>
  </si>
  <si>
    <t>2.6 - Coleta de detritos em pátios e áreas verdes com frequência diária</t>
  </si>
  <si>
    <t>3 - Exquadrias externas</t>
  </si>
  <si>
    <t>3.1 - Face externa com exposição a situação de risco</t>
  </si>
  <si>
    <t>3.2 - Face externa sem exposição a situação de risco</t>
  </si>
  <si>
    <t>3.3 - Face interna</t>
  </si>
  <si>
    <t>4 - Fachadas envidraçadas</t>
  </si>
  <si>
    <t>5 - Áreas Hospitalares e assemelhadas</t>
  </si>
  <si>
    <t>Total</t>
  </si>
  <si>
    <t>Lavanderia</t>
  </si>
  <si>
    <t>Escadas</t>
  </si>
  <si>
    <t>Vestiário</t>
  </si>
  <si>
    <t>Recepção</t>
  </si>
  <si>
    <t>Item</t>
  </si>
  <si>
    <t>Quantidade</t>
  </si>
  <si>
    <t>Valor</t>
  </si>
  <si>
    <t>Unitário (R$)</t>
  </si>
  <si>
    <t>Mensal (R$)</t>
  </si>
  <si>
    <t>Anual (R$)</t>
  </si>
  <si>
    <t>Total.............................................................................................................................................</t>
  </si>
  <si>
    <t>Custo mensal por empregado (R$)</t>
  </si>
  <si>
    <t>Custo anual por empregado (R$)</t>
  </si>
  <si>
    <t xml:space="preserve">Quantidade anual por funcionário </t>
  </si>
  <si>
    <t>Valor Unitário (R$)</t>
  </si>
  <si>
    <t>Valor Mensal (R$)</t>
  </si>
  <si>
    <t>Valor Anual Total (R$)</t>
  </si>
  <si>
    <t>Total .......................................................................................................................</t>
  </si>
  <si>
    <t>Estimativa realizada com base na Convenção Coletiva de Trabalho - CCT:</t>
  </si>
  <si>
    <t>Sindicato:</t>
  </si>
  <si>
    <t>SIEMACO</t>
  </si>
  <si>
    <t>FUNDAMENTO LEGAL</t>
  </si>
  <si>
    <t xml:space="preserve">MEMÓRIA DE CÁLCULO </t>
  </si>
  <si>
    <t>SUBMÓDULO 2.1 - 13º Salário e Adicional de Férias</t>
  </si>
  <si>
    <t xml:space="preserve">Art. 7º, Inciso VIII, CF/88. </t>
  </si>
  <si>
    <t>1/12 x 100 = 8,33%</t>
  </si>
  <si>
    <t>Art. 7º, Inciso XVII, CF/88; art. 129 a 153 da CLT.</t>
  </si>
  <si>
    <t>((1 / 3) / 12) x 100 = 2,78%</t>
  </si>
  <si>
    <t>SUBMÓDULO 2.2 - Encargos Prev. e Trabalhistas</t>
  </si>
  <si>
    <t>Art. 22, inciso I, da Lei 8.212/91.</t>
  </si>
  <si>
    <t>20% sobre a remuneração.</t>
  </si>
  <si>
    <t>Art. 3º, inciso I, do De. nº 87.043/82; art. 15, de Lei nº 9424/96; e art 2º, do Decreto nº 3412/99.</t>
  </si>
  <si>
    <t>2,5% sobre a remuneração.</t>
  </si>
  <si>
    <t>Art. 22, inciso II, alineas "b" e "c" da Lei 8.212/91; Decreto nº 6042/07; Anexo da Resolução</t>
  </si>
  <si>
    <t>Alíquotas: 1%, 2% ou 3%.</t>
  </si>
  <si>
    <t>MPS/CNPS nº 1.329/17 (Fator Acidentário de Prevenção - FAP).</t>
  </si>
  <si>
    <t>Art. 3º da Lei 11.457/2007, IN RFB 971/2009</t>
  </si>
  <si>
    <t>1,5% sobre a remuneração.</t>
  </si>
  <si>
    <t>1% sobre a remuneração</t>
  </si>
  <si>
    <t>0,6% sobre a remuneração.</t>
  </si>
  <si>
    <t>0,2% sobre a remuneração.</t>
  </si>
  <si>
    <t>Art. 15 da Lei. 8036/90 e art 7º, inciso III, da CF/88.</t>
  </si>
  <si>
    <t>8% sobre a remuneração.</t>
  </si>
  <si>
    <t>SUBMÓDULO 2.3 - Benefícios Mensais e Diários</t>
  </si>
  <si>
    <t>Vale Transporte</t>
  </si>
  <si>
    <t>Lei nº 7.418, de 16 dezembro de 1985</t>
  </si>
  <si>
    <t xml:space="preserve">Valor do V.T. X Quant. Diária X Quant. Dias Mensais ) </t>
  </si>
  <si>
    <t>Decreto nº  10.854, de 10 de novembro de 2021.</t>
  </si>
  <si>
    <t xml:space="preserve"> - ( 6% do Salário Base, proporcional aos dias trabalhados )</t>
  </si>
  <si>
    <t>Auxílio Alimentação</t>
  </si>
  <si>
    <t>Asistência Médica e Familiar</t>
  </si>
  <si>
    <t>Auxílio Creche</t>
  </si>
  <si>
    <t>Caderno Técnico = Tx. de Natalidade</t>
  </si>
  <si>
    <t>Fundo de Formação</t>
  </si>
  <si>
    <t>Valor fixo de R$ 25,00 conforme CCT</t>
  </si>
  <si>
    <t>MÓDULO 3 - PROVISÃO PARA RETENÇÃO</t>
  </si>
  <si>
    <t xml:space="preserve">Conforme § 1º do art. 487 da CLT. </t>
  </si>
  <si>
    <t>((1/12) X 0,05) X 100 = 0,42%</t>
  </si>
  <si>
    <t xml:space="preserve">Dados estatísticos de 5% de demissões, conforme modelo elaborado pelo STJ. </t>
  </si>
  <si>
    <t xml:space="preserve">Art. 15 da Lei 8.036/90; Súmula nº 305/TST. </t>
  </si>
  <si>
    <t>Provisão do API x 8%</t>
  </si>
  <si>
    <t>Multa do FGTS  s/ o Aviso Prévio Indenizado</t>
  </si>
  <si>
    <t xml:space="preserve">Art. 18 da Lei 8.036/90. </t>
  </si>
  <si>
    <t>[1+2/12+(1/3x1/12)]x0,08x0,4x0,9x100</t>
  </si>
  <si>
    <t>Conforme art. 488 da CLT; Acórdão TCU nº 3.006/2010 e nº 1.094/2007</t>
  </si>
  <si>
    <t>((7 / 30) / 12) X 100 = 1,94%</t>
  </si>
  <si>
    <t>Encargos  s/e o Aviso Prévio Trabalhado</t>
  </si>
  <si>
    <t>Art. 15 c/c art. 18 da Lei 8.036/90 e art. 214 do Decreto nº 3.048/99</t>
  </si>
  <si>
    <t>Provisão do APT x 36,8%</t>
  </si>
  <si>
    <t>APT x 8% x 40%</t>
  </si>
  <si>
    <t>1/12 X 100 = 8,33%</t>
  </si>
  <si>
    <t>Art. 82 e 473 da CLT. Acórdãos TCU nº 1.094/2007 e 1.753/2008 - Plenário.</t>
  </si>
  <si>
    <t>(1/30) /12 x 100 = 0,28%</t>
  </si>
  <si>
    <t>Art. 7º Inciso XIX, CF/88. §1º do ADCT. Lei nº 13.527/2016</t>
  </si>
  <si>
    <t>(5/30/12)x0,015x100 = 0,02%</t>
  </si>
  <si>
    <t>Substituto na Cobertura de Aus. por Acidente de Trabalho</t>
  </si>
  <si>
    <t>Art. 27 do Dec. 89312/84; art. 131 da CLT e MP 664/2014</t>
  </si>
  <si>
    <t>(1/12)x0,0178x100 = 0,07%</t>
  </si>
  <si>
    <t>Art. 7º Inciso XVIII, CF/88; art. 72 da Lei 8.213/91 e Lei 11.770/2008.</t>
  </si>
  <si>
    <t>11,11% x 5,28% x 50% = 0,29%</t>
  </si>
  <si>
    <t>Art. 131, Inciso III, da CLT</t>
  </si>
  <si>
    <t>(5/30/12) x 100 = 1,39%</t>
  </si>
  <si>
    <t>MEMÓRIA DE CÁLCULO</t>
  </si>
  <si>
    <t>Conforme pesquisa de preço realizada pelo Órgão.</t>
  </si>
  <si>
    <t>Custos Indiretos</t>
  </si>
  <si>
    <t>Item VI do Anexo I da IN SEGES/MPDG nº 5/2017</t>
  </si>
  <si>
    <t>Estimativa conf. SEGES - Caderno Técnico Limpeza PR (3%)</t>
  </si>
  <si>
    <t>Lucro</t>
  </si>
  <si>
    <t>Item VI do Anexo I da IN SEGES/MPDG nº 5/2018</t>
  </si>
  <si>
    <t>Estimativa conf. SEGES - Caderno Técnico Limpeza PR (6,79%)</t>
  </si>
  <si>
    <t xml:space="preserve">Lei 9.715/98  e LC 70/91.   OBS: as alíquotas utilizadas na estimativa referem-se ao regime não-cumulativo, incidente para empresas tributadas pelo Lucro Real. Contudo, quando da apresentação da propostas as empresas deverão informar a real alíquota práticada, conforme o regime que estejam enquadradas (Lucro Real, Lucro Presumido ou Simples Nacional). </t>
  </si>
  <si>
    <t>Base de cálculo (Total dos módulos 1,2,3,4,5+CI+L)/(1-%PIS,%COFINS%ISS) x alíquota correspondente</t>
  </si>
  <si>
    <t xml:space="preserve">ISS </t>
  </si>
  <si>
    <t>LC nº 13/2013 e LC nº 116/03.</t>
  </si>
  <si>
    <t>1 - Piso Térreo</t>
  </si>
  <si>
    <t>Consultório 1</t>
  </si>
  <si>
    <t>Consultório 2</t>
  </si>
  <si>
    <t>Consultório 3</t>
  </si>
  <si>
    <t>Consultório 4</t>
  </si>
  <si>
    <t xml:space="preserve">Consultório 5 </t>
  </si>
  <si>
    <t>Consultório 6</t>
  </si>
  <si>
    <t>Consultório 7</t>
  </si>
  <si>
    <t>Consultório 8</t>
  </si>
  <si>
    <t>Sala Pequenas Cirurgias</t>
  </si>
  <si>
    <t>Sala de Preparo</t>
  </si>
  <si>
    <t>Sala Administrativo(Sala de Apoio)</t>
  </si>
  <si>
    <t xml:space="preserve">Banheiros (quantidade 7) </t>
  </si>
  <si>
    <t>Sala de Esterelização</t>
  </si>
  <si>
    <t>Copa/cozinha</t>
  </si>
  <si>
    <t>Sala de Arquivo</t>
  </si>
  <si>
    <t>2 - Piso Superior</t>
  </si>
  <si>
    <t>2.1 - Piso frios</t>
  </si>
  <si>
    <t>Banheiros (quantidade 2)</t>
  </si>
  <si>
    <t>TOTAL PISO TÉRREO + PISO SUPERIOR</t>
  </si>
  <si>
    <t>Piso Térreo</t>
  </si>
  <si>
    <t>Piso Superior</t>
  </si>
  <si>
    <t>1.3 - Almoxarifados/galpões</t>
  </si>
  <si>
    <t>1.2 - Laboratórios/Consultórios/Banheiros</t>
  </si>
  <si>
    <t>2.3 - Almoxarifados/galpões</t>
  </si>
  <si>
    <t>Cisvali</t>
  </si>
  <si>
    <t xml:space="preserve">UNIFORMES </t>
  </si>
  <si>
    <t>EPI</t>
  </si>
  <si>
    <t xml:space="preserve">Uniformes </t>
  </si>
  <si>
    <t>Bota de Segurança Material: PVC, Cano longo, Tamanho compatível com o trabalhador(Par)</t>
  </si>
  <si>
    <t xml:space="preserve">Botina de Segurança, Material: Couro, Cano Curto, Tamanho Compatível com o trabalhador(Par) </t>
  </si>
  <si>
    <t>Óculos de Proteção, Tamanho compatível com o trabalhador.</t>
  </si>
  <si>
    <t>Jaqueta com Identificação da Empresa, Tamanho Compativel com o Trabalhador</t>
  </si>
  <si>
    <t>Outras remunerações ( especificar quais)</t>
  </si>
  <si>
    <t>36 semanais</t>
  </si>
  <si>
    <t>Segunda a Sábado</t>
  </si>
  <si>
    <t>Cálculo 36h (Salário normativo/44x40)</t>
  </si>
  <si>
    <t>seg-sex (07h às 13h e 12h às 18h) e sáb (07h às 13h)</t>
  </si>
  <si>
    <t>Luva de borracha Latex Amarela, antiderrapante, cano longo, tamanho compatível com o trabalhador.(Par)</t>
  </si>
  <si>
    <t>Luva de borracha Latex Verde, antiderrapante, cano longo, tamanho compatível com o trabalhador.(Par)</t>
  </si>
  <si>
    <t xml:space="preserve">Avental imperméavel </t>
  </si>
  <si>
    <t>03 pares por funcionário por mês</t>
  </si>
  <si>
    <t>03 óculos por funcionário por ano</t>
  </si>
  <si>
    <t>1 par de botas por funcionário por ano</t>
  </si>
  <si>
    <t>Adicional de Insalubridade - 20 %</t>
  </si>
  <si>
    <t>Salário Base + Adicional de Insalubridade - 20 %</t>
  </si>
  <si>
    <t>Adicional de Insalubridade</t>
  </si>
  <si>
    <t>Art.192, CLT</t>
  </si>
  <si>
    <t>04 aventais  por funcionário por ano</t>
  </si>
  <si>
    <t xml:space="preserve">Licitação nº: </t>
  </si>
  <si>
    <t>Local: AMBULATÓRIO CISVALI</t>
  </si>
  <si>
    <t xml:space="preserve">CISVALI - Ambulatório </t>
  </si>
  <si>
    <t>CISVALI - Prédio Administrativo</t>
  </si>
  <si>
    <t>PLANILHA DE CUSTOS E FORMAÇÃO DE PREÇOS - Serviços de Limpeza - CISVALI</t>
  </si>
  <si>
    <t>R$ 700,00 (-) 20% desc.</t>
  </si>
  <si>
    <t>R$ 81,00 por empregado</t>
  </si>
  <si>
    <t>(Paternidade+Maternidade) 0,0325+0,0028 = 0,0353 x R$ 173,00</t>
  </si>
  <si>
    <t>Serviços</t>
  </si>
  <si>
    <t>Turno</t>
  </si>
  <si>
    <t>Dias da Semana</t>
  </si>
  <si>
    <t>Qtde de postos</t>
  </si>
  <si>
    <t>Limpeza</t>
  </si>
  <si>
    <t>Diurno</t>
  </si>
  <si>
    <t>Total de Postos</t>
  </si>
  <si>
    <t>PLANILHA DE CUSTOS E FORMAÇÃO DE PREÇOS - Serviços de Limpeza                                  CISVALI</t>
  </si>
  <si>
    <t>Informar CCT que utilizar</t>
  </si>
  <si>
    <t>Informar CCT e Clausula Utilizada</t>
  </si>
  <si>
    <t>Local: Prédio Administrativo</t>
  </si>
  <si>
    <t>Sala Administrativa 1 - Contabilidade</t>
  </si>
  <si>
    <t>Sala Administrativa 2 - agendamento</t>
  </si>
  <si>
    <t>Sala Administrativa 3 - Faturamento</t>
  </si>
  <si>
    <t xml:space="preserve">Sala Administrativa 4 - Compras </t>
  </si>
  <si>
    <t>Sala Administrativa 5 - Juridico</t>
  </si>
  <si>
    <t>Sala Administrativa 6 - Direção Executiva</t>
  </si>
  <si>
    <t>Sala Administrativa 7 - Almorifado</t>
  </si>
  <si>
    <t>Sala Administrativa 8 - Direção</t>
  </si>
  <si>
    <t>Copa</t>
  </si>
  <si>
    <t>1.2 - Banheiros</t>
  </si>
  <si>
    <t>Banheiro 1 - Feminino</t>
  </si>
  <si>
    <t>Banheiro 2 - Masculino</t>
  </si>
  <si>
    <t>Banheiro 3 - Masculino</t>
  </si>
  <si>
    <t>Sala de Poço de Luz</t>
  </si>
  <si>
    <t>Crachas com identificação da colaboradora e da empresa contratada.</t>
  </si>
  <si>
    <t>2.2 - Laboratórios/Consultórios/Banheiros</t>
  </si>
  <si>
    <t>Consultórios 9</t>
  </si>
  <si>
    <t>Consultórios 10</t>
  </si>
  <si>
    <t>Consultórios 11</t>
  </si>
  <si>
    <t>Consultórios 12</t>
  </si>
  <si>
    <t>Consultórios 13</t>
  </si>
  <si>
    <t>Sala de Procedimentos</t>
  </si>
  <si>
    <t>Preparo/Almoxarifado</t>
  </si>
  <si>
    <t>Arquivos</t>
  </si>
  <si>
    <t>Sala  de Enfermagem</t>
  </si>
  <si>
    <t>Calça comprida com elástico e cordão, em gabardine, tamanho compativel com o trabalhador.</t>
  </si>
  <si>
    <t>Camiseta malha fria, com gola esporte, em gabardine, com emblema da  empresa pintado, tamanho compativel com o trabalhador.</t>
  </si>
  <si>
    <t>Camiseta malha fria, com gola esporte, em gabardine, manga longa, com emblema da  empresa pintado, tamanho compativel com o trabalhador.</t>
  </si>
  <si>
    <t>Tênis preto em couro, solado baixo, tamanho compativel com o trabalhador.</t>
  </si>
  <si>
    <t>Quantidade de colaboradores</t>
  </si>
  <si>
    <t>Custo anual por total de empregado (R$)</t>
  </si>
  <si>
    <t>Custo dos EPI por empregado</t>
  </si>
  <si>
    <t>Custo dos Uniformes</t>
  </si>
  <si>
    <t>Anual</t>
  </si>
  <si>
    <t>EPI's</t>
  </si>
  <si>
    <t>Serviços Gerais 36h (R$)</t>
  </si>
  <si>
    <t>1 pares de botina por funcionário por ano</t>
  </si>
  <si>
    <t xml:space="preserve">Auxílio-alimentação </t>
  </si>
  <si>
    <t xml:space="preserve">Assistência Médica e Familiar </t>
  </si>
  <si>
    <t xml:space="preserve">Auxílio Creche </t>
  </si>
  <si>
    <t xml:space="preserve">Fundo de Formação </t>
  </si>
  <si>
    <t xml:space="preserve">Benefício Social Familiar </t>
  </si>
  <si>
    <t>EMPRESA - CNPJ</t>
  </si>
  <si>
    <t>RESPONSÁVEL LEGAL</t>
  </si>
  <si>
    <t>LOCAL, DATA</t>
  </si>
  <si>
    <t xml:space="preserve">Acordo, Convenção ou Dissídio coletivo adotado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</si>
</sst>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0.0000"/>
    <numFmt numFmtId="166" formatCode="#,##0.00000"/>
  </numFmts>
  <fonts count="30">
    <font>
      <sz val="11"/>
      <color theme="1"/>
      <name val="Calibri"/>
      <charset val="134"/>
      <scheme val="minor"/>
    </font>
    <font>
      <b/>
      <sz val="11"/>
      <color theme="0"/>
      <name val="Arial"/>
      <charset val="134"/>
    </font>
    <font>
      <sz val="11"/>
      <name val="Calibri"/>
      <charset val="134"/>
    </font>
    <font>
      <sz val="9"/>
      <color theme="1"/>
      <name val="Arial"/>
      <charset val="134"/>
    </font>
    <font>
      <b/>
      <sz val="9"/>
      <color theme="1"/>
      <name val="Arial"/>
      <charset val="134"/>
    </font>
    <font>
      <b/>
      <sz val="9"/>
      <color rgb="FF366092"/>
      <name val="Arial"/>
      <charset val="134"/>
    </font>
    <font>
      <b/>
      <sz val="9"/>
      <color rgb="FF4D4D4D"/>
      <name val="Arial"/>
      <charset val="134"/>
    </font>
    <font>
      <b/>
      <sz val="9"/>
      <color theme="0"/>
      <name val="Arial"/>
      <charset val="134"/>
    </font>
    <font>
      <sz val="11"/>
      <color theme="1"/>
      <name val="Calibri"/>
      <charset val="134"/>
    </font>
    <font>
      <b/>
      <sz val="9"/>
      <color theme="1"/>
      <name val="Arial"/>
      <charset val="134"/>
    </font>
    <font>
      <sz val="8"/>
      <color theme="1"/>
      <name val="Arial"/>
      <charset val="134"/>
    </font>
    <font>
      <sz val="10"/>
      <color theme="1"/>
      <name val="Arial"/>
      <charset val="134"/>
    </font>
    <font>
      <b/>
      <sz val="9"/>
      <color rgb="FF000000"/>
      <name val="Arial"/>
      <charset val="134"/>
    </font>
    <font>
      <sz val="9"/>
      <color theme="1"/>
      <name val="Calibri"/>
      <charset val="134"/>
    </font>
    <font>
      <sz val="10"/>
      <color theme="1"/>
      <name val="Calibri"/>
      <charset val="134"/>
    </font>
    <font>
      <sz val="11"/>
      <color theme="1"/>
      <name val="Calibri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charset val="134"/>
      <scheme val="minor"/>
    </font>
    <font>
      <sz val="9"/>
      <color rgb="FFFF0000"/>
      <name val="Arial"/>
      <family val="2"/>
    </font>
    <font>
      <b/>
      <sz val="9"/>
      <name val="Arial"/>
      <family val="2"/>
    </font>
    <font>
      <sz val="11"/>
      <name val="Calibri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9"/>
      <color theme="0"/>
      <name val="Arial"/>
      <family val="2"/>
    </font>
    <font>
      <sz val="11"/>
      <color theme="0"/>
      <name val="Calibri"/>
      <family val="2"/>
    </font>
    <font>
      <b/>
      <sz val="11"/>
      <color theme="0"/>
      <name val="Arial"/>
      <family val="2"/>
    </font>
    <font>
      <b/>
      <sz val="11"/>
      <color theme="2"/>
      <name val="Calibri"/>
      <family val="2"/>
    </font>
    <font>
      <b/>
      <sz val="9"/>
      <color theme="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4F6128"/>
        <bgColor rgb="FF4F6128"/>
      </patternFill>
    </fill>
    <fill>
      <patternFill patternType="solid">
        <fgColor theme="0"/>
        <bgColor theme="0"/>
      </patternFill>
    </fill>
    <fill>
      <patternFill patternType="solid">
        <fgColor rgb="FFC0D597"/>
        <bgColor rgb="FFC0D597"/>
      </patternFill>
    </fill>
    <fill>
      <patternFill patternType="solid">
        <fgColor rgb="FFFFFECA"/>
        <bgColor rgb="FFFFFECA"/>
      </patternFill>
    </fill>
    <fill>
      <patternFill patternType="solid">
        <fgColor rgb="FFFFFDA3"/>
        <bgColor rgb="FFFFFDA3"/>
      </patternFill>
    </fill>
    <fill>
      <patternFill patternType="solid">
        <fgColor rgb="FFFFFFEB"/>
        <bgColor rgb="FFFFFFEB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theme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FFFEB"/>
      </patternFill>
    </fill>
    <fill>
      <patternFill patternType="solid">
        <fgColor rgb="FFFFFFCC"/>
        <bgColor rgb="FFFFFDA3"/>
      </patternFill>
    </fill>
    <fill>
      <patternFill patternType="solid">
        <fgColor theme="0"/>
        <bgColor rgb="FFFFFDA3"/>
      </patternFill>
    </fill>
  </fills>
  <borders count="23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rgb="FF000000"/>
      </left>
      <right style="hair">
        <color rgb="FF000000"/>
      </right>
      <top/>
      <bottom/>
      <diagonal/>
    </border>
  </borders>
  <cellStyleXfs count="2">
    <xf numFmtId="0" fontId="0" fillId="0" borderId="0"/>
    <xf numFmtId="9" fontId="18" fillId="0" borderId="0" applyFont="0" applyFill="0" applyBorder="0" applyAlignment="0" applyProtection="0"/>
  </cellStyleXfs>
  <cellXfs count="361">
    <xf numFmtId="0" fontId="0" fillId="0" borderId="0" xfId="0"/>
    <xf numFmtId="0" fontId="3" fillId="3" borderId="0" xfId="0" applyFont="1" applyFill="1"/>
    <xf numFmtId="0" fontId="4" fillId="3" borderId="0" xfId="0" applyFont="1" applyFill="1"/>
    <xf numFmtId="0" fontId="3" fillId="3" borderId="5" xfId="0" applyFont="1" applyFill="1" applyBorder="1"/>
    <xf numFmtId="0" fontId="3" fillId="3" borderId="1" xfId="0" applyFont="1" applyFill="1" applyBorder="1"/>
    <xf numFmtId="0" fontId="4" fillId="3" borderId="2" xfId="0" applyFont="1" applyFill="1" applyBorder="1"/>
    <xf numFmtId="164" fontId="3" fillId="3" borderId="10" xfId="0" applyNumberFormat="1" applyFont="1" applyFill="1" applyBorder="1" applyAlignment="1">
      <alignment horizontal="center"/>
    </xf>
    <xf numFmtId="0" fontId="4" fillId="3" borderId="6" xfId="0" applyFont="1" applyFill="1" applyBorder="1"/>
    <xf numFmtId="0" fontId="3" fillId="3" borderId="3" xfId="0" applyFont="1" applyFill="1" applyBorder="1"/>
    <xf numFmtId="0" fontId="4" fillId="3" borderId="5" xfId="0" applyFont="1" applyFill="1" applyBorder="1"/>
    <xf numFmtId="164" fontId="4" fillId="3" borderId="10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3" borderId="6" xfId="0" applyFont="1" applyFill="1" applyBorder="1"/>
    <xf numFmtId="0" fontId="3" fillId="3" borderId="7" xfId="0" applyFont="1" applyFill="1" applyBorder="1"/>
    <xf numFmtId="0" fontId="3" fillId="3" borderId="5" xfId="0" applyFont="1" applyFill="1" applyBorder="1" applyAlignment="1">
      <alignment horizontal="left"/>
    </xf>
    <xf numFmtId="10" fontId="3" fillId="3" borderId="10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4" fillId="3" borderId="10" xfId="0" applyFont="1" applyFill="1" applyBorder="1"/>
    <xf numFmtId="0" fontId="3" fillId="3" borderId="10" xfId="0" applyFont="1" applyFill="1" applyBorder="1"/>
    <xf numFmtId="0" fontId="3" fillId="3" borderId="4" xfId="0" applyFont="1" applyFill="1" applyBorder="1"/>
    <xf numFmtId="0" fontId="3" fillId="3" borderId="13" xfId="0" applyFont="1" applyFill="1" applyBorder="1"/>
    <xf numFmtId="0" fontId="6" fillId="3" borderId="2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3" fillId="3" borderId="6" xfId="0" applyFont="1" applyFill="1" applyBorder="1" applyAlignment="1">
      <alignment wrapText="1"/>
    </xf>
    <xf numFmtId="0" fontId="3" fillId="3" borderId="7" xfId="0" applyFont="1" applyFill="1" applyBorder="1" applyAlignment="1">
      <alignment wrapText="1"/>
    </xf>
    <xf numFmtId="0" fontId="3" fillId="0" borderId="0" xfId="0" applyFont="1"/>
    <xf numFmtId="0" fontId="8" fillId="3" borderId="0" xfId="0" applyFont="1" applyFill="1"/>
    <xf numFmtId="0" fontId="4" fillId="4" borderId="8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4" fontId="4" fillId="5" borderId="10" xfId="0" applyNumberFormat="1" applyFont="1" applyFill="1" applyBorder="1" applyAlignment="1">
      <alignment horizontal="right" vertical="center" wrapText="1"/>
    </xf>
    <xf numFmtId="0" fontId="4" fillId="3" borderId="0" xfId="0" applyFont="1" applyFill="1" applyAlignment="1">
      <alignment horizontal="center" vertical="center" wrapText="1"/>
    </xf>
    <xf numFmtId="4" fontId="4" fillId="3" borderId="0" xfId="0" applyNumberFormat="1" applyFont="1" applyFill="1" applyAlignment="1">
      <alignment horizontal="right" vertical="center" wrapText="1"/>
    </xf>
    <xf numFmtId="0" fontId="3" fillId="3" borderId="10" xfId="0" applyFont="1" applyFill="1" applyBorder="1" applyAlignment="1">
      <alignment horizontal="left" vertical="center" wrapText="1"/>
    </xf>
    <xf numFmtId="2" fontId="4" fillId="3" borderId="10" xfId="0" applyNumberFormat="1" applyFont="1" applyFill="1" applyBorder="1" applyAlignment="1">
      <alignment horizontal="right" vertical="center" wrapText="1"/>
    </xf>
    <xf numFmtId="4" fontId="4" fillId="3" borderId="10" xfId="0" applyNumberFormat="1" applyFont="1" applyFill="1" applyBorder="1" applyAlignment="1">
      <alignment horizontal="right" vertical="center" wrapText="1"/>
    </xf>
    <xf numFmtId="0" fontId="4" fillId="4" borderId="10" xfId="0" applyFont="1" applyFill="1" applyBorder="1" applyAlignment="1">
      <alignment horizontal="center" vertical="center" wrapText="1"/>
    </xf>
    <xf numFmtId="4" fontId="4" fillId="0" borderId="10" xfId="0" applyNumberFormat="1" applyFont="1" applyBorder="1" applyAlignment="1">
      <alignment horizontal="right" vertical="center" wrapText="1"/>
    </xf>
    <xf numFmtId="0" fontId="4" fillId="3" borderId="0" xfId="0" applyFont="1" applyFill="1" applyAlignment="1">
      <alignment horizontal="center"/>
    </xf>
    <xf numFmtId="2" fontId="3" fillId="0" borderId="10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2" fontId="4" fillId="4" borderId="10" xfId="0" applyNumberFormat="1" applyFont="1" applyFill="1" applyBorder="1" applyAlignment="1">
      <alignment horizontal="center"/>
    </xf>
    <xf numFmtId="0" fontId="11" fillId="3" borderId="0" xfId="0" applyFont="1" applyFill="1"/>
    <xf numFmtId="2" fontId="4" fillId="6" borderId="10" xfId="0" applyNumberFormat="1" applyFont="1" applyFill="1" applyBorder="1" applyAlignment="1">
      <alignment horizontal="center"/>
    </xf>
    <xf numFmtId="2" fontId="4" fillId="7" borderId="8" xfId="0" applyNumberFormat="1" applyFont="1" applyFill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0" fontId="4" fillId="7" borderId="10" xfId="0" applyFont="1" applyFill="1" applyBorder="1" applyAlignment="1">
      <alignment horizontal="center"/>
    </xf>
    <xf numFmtId="2" fontId="4" fillId="7" borderId="10" xfId="0" applyNumberFormat="1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2" fontId="3" fillId="3" borderId="10" xfId="0" applyNumberFormat="1" applyFont="1" applyFill="1" applyBorder="1" applyAlignment="1">
      <alignment horizontal="center"/>
    </xf>
    <xf numFmtId="0" fontId="3" fillId="6" borderId="10" xfId="0" applyFont="1" applyFill="1" applyBorder="1"/>
    <xf numFmtId="0" fontId="3" fillId="6" borderId="10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left"/>
    </xf>
    <xf numFmtId="0" fontId="3" fillId="3" borderId="0" xfId="0" applyFont="1" applyFill="1" applyAlignment="1">
      <alignment wrapText="1"/>
    </xf>
    <xf numFmtId="0" fontId="3" fillId="3" borderId="0" xfId="0" applyFont="1" applyFill="1" applyAlignment="1">
      <alignment horizontal="center"/>
    </xf>
    <xf numFmtId="0" fontId="11" fillId="0" borderId="10" xfId="0" applyFont="1" applyBorder="1" applyAlignment="1">
      <alignment horizontal="left" vertical="center" wrapText="1"/>
    </xf>
    <xf numFmtId="0" fontId="4" fillId="6" borderId="10" xfId="0" applyFont="1" applyFill="1" applyBorder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4" fillId="6" borderId="6" xfId="0" applyFont="1" applyFill="1" applyBorder="1" applyAlignment="1">
      <alignment horizontal="left"/>
    </xf>
    <xf numFmtId="0" fontId="4" fillId="3" borderId="6" xfId="0" applyFont="1" applyFill="1" applyBorder="1" applyAlignment="1">
      <alignment horizontal="center"/>
    </xf>
    <xf numFmtId="0" fontId="4" fillId="3" borderId="0" xfId="0" applyFont="1" applyFill="1" applyAlignment="1">
      <alignment horizontal="left"/>
    </xf>
    <xf numFmtId="0" fontId="4" fillId="0" borderId="10" xfId="0" applyFont="1" applyBorder="1" applyAlignment="1">
      <alignment horizontal="center"/>
    </xf>
    <xf numFmtId="0" fontId="4" fillId="3" borderId="5" xfId="0" applyFont="1" applyFill="1" applyBorder="1" applyAlignment="1">
      <alignment horizontal="left"/>
    </xf>
    <xf numFmtId="0" fontId="4" fillId="3" borderId="12" xfId="0" applyFont="1" applyFill="1" applyBorder="1"/>
    <xf numFmtId="0" fontId="4" fillId="3" borderId="7" xfId="0" applyFont="1" applyFill="1" applyBorder="1"/>
    <xf numFmtId="0" fontId="3" fillId="3" borderId="6" xfId="0" applyFont="1" applyFill="1" applyBorder="1" applyAlignment="1">
      <alignment horizontal="right"/>
    </xf>
    <xf numFmtId="3" fontId="3" fillId="3" borderId="6" xfId="0" applyNumberFormat="1" applyFont="1" applyFill="1" applyBorder="1" applyAlignment="1">
      <alignment horizontal="center"/>
    </xf>
    <xf numFmtId="4" fontId="3" fillId="3" borderId="7" xfId="0" applyNumberFormat="1" applyFont="1" applyFill="1" applyBorder="1" applyAlignment="1">
      <alignment horizontal="right"/>
    </xf>
    <xf numFmtId="9" fontId="3" fillId="3" borderId="6" xfId="0" applyNumberFormat="1" applyFont="1" applyFill="1" applyBorder="1" applyAlignment="1">
      <alignment horizontal="center"/>
    </xf>
    <xf numFmtId="0" fontId="4" fillId="3" borderId="6" xfId="0" applyFont="1" applyFill="1" applyBorder="1" applyAlignment="1">
      <alignment horizontal="left"/>
    </xf>
    <xf numFmtId="9" fontId="3" fillId="3" borderId="6" xfId="0" applyNumberFormat="1" applyFont="1" applyFill="1" applyBorder="1" applyAlignment="1">
      <alignment horizontal="left"/>
    </xf>
    <xf numFmtId="164" fontId="3" fillId="3" borderId="6" xfId="0" applyNumberFormat="1" applyFont="1" applyFill="1" applyBorder="1" applyAlignment="1">
      <alignment horizontal="center"/>
    </xf>
    <xf numFmtId="4" fontId="3" fillId="3" borderId="6" xfId="0" applyNumberFormat="1" applyFont="1" applyFill="1" applyBorder="1"/>
    <xf numFmtId="10" fontId="3" fillId="3" borderId="7" xfId="0" applyNumberFormat="1" applyFont="1" applyFill="1" applyBorder="1"/>
    <xf numFmtId="0" fontId="4" fillId="8" borderId="10" xfId="0" applyFont="1" applyFill="1" applyBorder="1" applyAlignment="1">
      <alignment horizontal="center"/>
    </xf>
    <xf numFmtId="0" fontId="4" fillId="8" borderId="7" xfId="0" applyFont="1" applyFill="1" applyBorder="1" applyAlignment="1">
      <alignment horizontal="center"/>
    </xf>
    <xf numFmtId="4" fontId="3" fillId="0" borderId="10" xfId="0" applyNumberFormat="1" applyFont="1" applyBorder="1"/>
    <xf numFmtId="4" fontId="4" fillId="6" borderId="10" xfId="0" applyNumberFormat="1" applyFont="1" applyFill="1" applyBorder="1"/>
    <xf numFmtId="4" fontId="4" fillId="3" borderId="10" xfId="0" applyNumberFormat="1" applyFont="1" applyFill="1" applyBorder="1"/>
    <xf numFmtId="4" fontId="4" fillId="0" borderId="10" xfId="0" applyNumberFormat="1" applyFont="1" applyBorder="1"/>
    <xf numFmtId="4" fontId="3" fillId="3" borderId="10" xfId="0" applyNumberFormat="1" applyFont="1" applyFill="1" applyBorder="1"/>
    <xf numFmtId="4" fontId="3" fillId="3" borderId="10" xfId="0" applyNumberFormat="1" applyFont="1" applyFill="1" applyBorder="1" applyAlignment="1">
      <alignment horizontal="right"/>
    </xf>
    <xf numFmtId="4" fontId="3" fillId="3" borderId="6" xfId="0" applyNumberFormat="1" applyFont="1" applyFill="1" applyBorder="1" applyAlignment="1">
      <alignment horizontal="right"/>
    </xf>
    <xf numFmtId="9" fontId="4" fillId="3" borderId="6" xfId="0" applyNumberFormat="1" applyFont="1" applyFill="1" applyBorder="1" applyAlignment="1">
      <alignment horizontal="left"/>
    </xf>
    <xf numFmtId="9" fontId="4" fillId="3" borderId="6" xfId="0" applyNumberFormat="1" applyFont="1" applyFill="1" applyBorder="1" applyAlignment="1">
      <alignment horizontal="center"/>
    </xf>
    <xf numFmtId="9" fontId="4" fillId="6" borderId="6" xfId="0" applyNumberFormat="1" applyFont="1" applyFill="1" applyBorder="1" applyAlignment="1">
      <alignment horizontal="left"/>
    </xf>
    <xf numFmtId="9" fontId="4" fillId="6" borderId="6" xfId="0" applyNumberFormat="1" applyFont="1" applyFill="1" applyBorder="1" applyAlignment="1">
      <alignment horizontal="center"/>
    </xf>
    <xf numFmtId="0" fontId="3" fillId="6" borderId="6" xfId="0" applyFont="1" applyFill="1" applyBorder="1" applyAlignment="1">
      <alignment horizontal="left"/>
    </xf>
    <xf numFmtId="4" fontId="3" fillId="6" borderId="6" xfId="0" applyNumberFormat="1" applyFont="1" applyFill="1" applyBorder="1" applyAlignment="1">
      <alignment horizontal="right"/>
    </xf>
    <xf numFmtId="4" fontId="3" fillId="3" borderId="0" xfId="0" applyNumberFormat="1" applyFont="1" applyFill="1"/>
    <xf numFmtId="4" fontId="4" fillId="3" borderId="0" xfId="0" applyNumberFormat="1" applyFont="1" applyFill="1"/>
    <xf numFmtId="0" fontId="13" fillId="3" borderId="0" xfId="0" applyFont="1" applyFill="1"/>
    <xf numFmtId="0" fontId="10" fillId="3" borderId="0" xfId="0" applyFont="1" applyFill="1" applyAlignment="1">
      <alignment vertical="center"/>
    </xf>
    <xf numFmtId="0" fontId="14" fillId="3" borderId="0" xfId="0" applyFont="1" applyFill="1"/>
    <xf numFmtId="166" fontId="8" fillId="3" borderId="0" xfId="0" applyNumberFormat="1" applyFont="1" applyFill="1"/>
    <xf numFmtId="0" fontId="15" fillId="3" borderId="0" xfId="0" applyFont="1" applyFill="1"/>
    <xf numFmtId="0" fontId="0" fillId="0" borderId="0" xfId="0"/>
    <xf numFmtId="0" fontId="0" fillId="0" borderId="0" xfId="0"/>
    <xf numFmtId="9" fontId="3" fillId="3" borderId="0" xfId="1" applyFont="1" applyFill="1"/>
    <xf numFmtId="0" fontId="19" fillId="3" borderId="0" xfId="0" applyFont="1" applyFill="1"/>
    <xf numFmtId="0" fontId="16" fillId="3" borderId="0" xfId="0" applyFont="1" applyFill="1"/>
    <xf numFmtId="0" fontId="19" fillId="3" borderId="0" xfId="0" applyFont="1" applyFill="1" applyAlignment="1">
      <alignment horizontal="center"/>
    </xf>
    <xf numFmtId="0" fontId="4" fillId="9" borderId="10" xfId="0" applyFont="1" applyFill="1" applyBorder="1" applyAlignment="1">
      <alignment horizontal="center"/>
    </xf>
    <xf numFmtId="4" fontId="3" fillId="9" borderId="10" xfId="0" applyNumberFormat="1" applyFont="1" applyFill="1" applyBorder="1"/>
    <xf numFmtId="4" fontId="23" fillId="0" borderId="10" xfId="0" applyNumberFormat="1" applyFont="1" applyBorder="1"/>
    <xf numFmtId="0" fontId="0" fillId="0" borderId="0" xfId="0"/>
    <xf numFmtId="0" fontId="0" fillId="0" borderId="0" xfId="0"/>
    <xf numFmtId="0" fontId="4" fillId="0" borderId="10" xfId="0" applyFont="1" applyFill="1" applyBorder="1" applyAlignment="1">
      <alignment horizontal="center"/>
    </xf>
    <xf numFmtId="0" fontId="16" fillId="0" borderId="5" xfId="0" applyFont="1" applyFill="1" applyBorder="1"/>
    <xf numFmtId="0" fontId="4" fillId="0" borderId="6" xfId="0" applyFont="1" applyFill="1" applyBorder="1"/>
    <xf numFmtId="0" fontId="4" fillId="0" borderId="7" xfId="0" applyFont="1" applyFill="1" applyBorder="1"/>
    <xf numFmtId="164" fontId="3" fillId="0" borderId="10" xfId="0" applyNumberFormat="1" applyFont="1" applyFill="1" applyBorder="1" applyAlignment="1">
      <alignment horizontal="center"/>
    </xf>
    <xf numFmtId="4" fontId="3" fillId="0" borderId="10" xfId="0" applyNumberFormat="1" applyFont="1" applyFill="1" applyBorder="1"/>
    <xf numFmtId="0" fontId="3" fillId="0" borderId="0" xfId="0" applyFont="1" applyFill="1"/>
    <xf numFmtId="0" fontId="0" fillId="0" borderId="0" xfId="0" applyFill="1"/>
    <xf numFmtId="0" fontId="0" fillId="0" borderId="0" xfId="0"/>
    <xf numFmtId="0" fontId="4" fillId="3" borderId="5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0" borderId="0" xfId="0"/>
    <xf numFmtId="2" fontId="4" fillId="4" borderId="8" xfId="0" applyNumberFormat="1" applyFont="1" applyFill="1" applyBorder="1" applyAlignment="1">
      <alignment horizontal="center"/>
    </xf>
    <xf numFmtId="0" fontId="3" fillId="0" borderId="20" xfId="0" applyFont="1" applyBorder="1" applyAlignment="1">
      <alignment wrapText="1"/>
    </xf>
    <xf numFmtId="0" fontId="16" fillId="0" borderId="0" xfId="0" applyFont="1" applyBorder="1"/>
    <xf numFmtId="0" fontId="24" fillId="0" borderId="10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3" fillId="0" borderId="0" xfId="0" applyFont="1" applyBorder="1" applyAlignment="1"/>
    <xf numFmtId="2" fontId="4" fillId="6" borderId="5" xfId="0" applyNumberFormat="1" applyFont="1" applyFill="1" applyBorder="1" applyAlignment="1"/>
    <xf numFmtId="2" fontId="4" fillId="0" borderId="5" xfId="0" applyNumberFormat="1" applyFont="1" applyBorder="1" applyAlignment="1"/>
    <xf numFmtId="0" fontId="4" fillId="4" borderId="1" xfId="0" applyFont="1" applyFill="1" applyBorder="1" applyAlignment="1">
      <alignment vertical="center"/>
    </xf>
    <xf numFmtId="0" fontId="4" fillId="4" borderId="5" xfId="0" applyFont="1" applyFill="1" applyBorder="1" applyAlignment="1"/>
    <xf numFmtId="0" fontId="4" fillId="4" borderId="3" xfId="0" applyFont="1" applyFill="1" applyBorder="1" applyAlignment="1">
      <alignment horizontal="center"/>
    </xf>
    <xf numFmtId="2" fontId="4" fillId="6" borderId="5" xfId="0" applyNumberFormat="1" applyFont="1" applyFill="1" applyBorder="1" applyAlignment="1">
      <alignment horizontal="center"/>
    </xf>
    <xf numFmtId="2" fontId="4" fillId="7" borderId="1" xfId="0" applyNumberFormat="1" applyFont="1" applyFill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0" fontId="4" fillId="7" borderId="5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2" fontId="4" fillId="7" borderId="5" xfId="0" applyNumberFormat="1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/>
    </xf>
    <xf numFmtId="0" fontId="22" fillId="13" borderId="16" xfId="0" applyFont="1" applyFill="1" applyBorder="1" applyAlignment="1"/>
    <xf numFmtId="2" fontId="4" fillId="4" borderId="5" xfId="0" applyNumberFormat="1" applyFont="1" applyFill="1" applyBorder="1" applyAlignment="1">
      <alignment horizontal="center"/>
    </xf>
    <xf numFmtId="0" fontId="8" fillId="3" borderId="21" xfId="0" applyFont="1" applyFill="1" applyBorder="1"/>
    <xf numFmtId="0" fontId="4" fillId="0" borderId="21" xfId="0" applyFont="1" applyBorder="1" applyAlignment="1">
      <alignment horizontal="center"/>
    </xf>
    <xf numFmtId="4" fontId="3" fillId="0" borderId="21" xfId="0" applyNumberFormat="1" applyFont="1" applyBorder="1"/>
    <xf numFmtId="0" fontId="4" fillId="7" borderId="21" xfId="0" applyFont="1" applyFill="1" applyBorder="1" applyAlignment="1">
      <alignment horizontal="center"/>
    </xf>
    <xf numFmtId="4" fontId="4" fillId="15" borderId="21" xfId="0" applyNumberFormat="1" applyFont="1" applyFill="1" applyBorder="1"/>
    <xf numFmtId="0" fontId="4" fillId="5" borderId="21" xfId="0" applyFont="1" applyFill="1" applyBorder="1" applyAlignment="1">
      <alignment horizontal="center"/>
    </xf>
    <xf numFmtId="4" fontId="4" fillId="5" borderId="21" xfId="0" applyNumberFormat="1" applyFont="1" applyFill="1" applyBorder="1"/>
    <xf numFmtId="0" fontId="4" fillId="0" borderId="5" xfId="0" applyFon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12" xfId="0" applyFont="1" applyFill="1" applyBorder="1"/>
    <xf numFmtId="10" fontId="3" fillId="0" borderId="8" xfId="0" applyNumberFormat="1" applyFont="1" applyFill="1" applyBorder="1" applyAlignment="1">
      <alignment horizontal="center" vertical="center"/>
    </xf>
    <xf numFmtId="0" fontId="3" fillId="0" borderId="9" xfId="0" applyFont="1" applyFill="1" applyBorder="1"/>
    <xf numFmtId="10" fontId="3" fillId="0" borderId="10" xfId="0" applyNumberFormat="1" applyFont="1" applyFill="1" applyBorder="1" applyAlignment="1">
      <alignment horizontal="center" vertical="center"/>
    </xf>
    <xf numFmtId="0" fontId="3" fillId="0" borderId="5" xfId="0" applyFont="1" applyFill="1" applyBorder="1"/>
    <xf numFmtId="0" fontId="3" fillId="0" borderId="6" xfId="0" applyFont="1" applyFill="1" applyBorder="1"/>
    <xf numFmtId="0" fontId="3" fillId="0" borderId="7" xfId="0" applyFont="1" applyFill="1" applyBorder="1"/>
    <xf numFmtId="0" fontId="4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13" xfId="0" applyFont="1" applyFill="1" applyBorder="1"/>
    <xf numFmtId="0" fontId="4" fillId="0" borderId="5" xfId="0" applyFont="1" applyFill="1" applyBorder="1"/>
    <xf numFmtId="164" fontId="4" fillId="0" borderId="10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16" fillId="11" borderId="1" xfId="0" applyFont="1" applyFill="1" applyBorder="1"/>
    <xf numFmtId="0" fontId="3" fillId="11" borderId="2" xfId="0" applyFont="1" applyFill="1" applyBorder="1"/>
    <xf numFmtId="0" fontId="3" fillId="11" borderId="6" xfId="0" applyFont="1" applyFill="1" applyBorder="1"/>
    <xf numFmtId="0" fontId="3" fillId="11" borderId="7" xfId="0" applyFont="1" applyFill="1" applyBorder="1"/>
    <xf numFmtId="0" fontId="3" fillId="11" borderId="12" xfId="0" applyFont="1" applyFill="1" applyBorder="1"/>
    <xf numFmtId="0" fontId="28" fillId="12" borderId="17" xfId="0" applyFont="1" applyFill="1" applyBorder="1" applyAlignment="1">
      <alignment horizontal="center" vertical="center" wrapText="1"/>
    </xf>
    <xf numFmtId="0" fontId="28" fillId="12" borderId="18" xfId="0" applyFont="1" applyFill="1" applyBorder="1" applyAlignment="1">
      <alignment horizontal="center" vertical="center" wrapText="1"/>
    </xf>
    <xf numFmtId="0" fontId="28" fillId="12" borderId="19" xfId="0" applyFont="1" applyFill="1" applyBorder="1" applyAlignment="1">
      <alignment vertical="center" wrapText="1"/>
    </xf>
    <xf numFmtId="0" fontId="0" fillId="0" borderId="0" xfId="0"/>
    <xf numFmtId="2" fontId="4" fillId="16" borderId="10" xfId="0" applyNumberFormat="1" applyFont="1" applyFill="1" applyBorder="1" applyAlignment="1">
      <alignment horizontal="center"/>
    </xf>
    <xf numFmtId="2" fontId="4" fillId="16" borderId="5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2" fontId="4" fillId="17" borderId="10" xfId="0" applyNumberFormat="1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22" xfId="0" applyFont="1" applyFill="1" applyBorder="1" applyAlignment="1">
      <alignment horizontal="left" vertical="center" wrapText="1"/>
    </xf>
    <xf numFmtId="0" fontId="16" fillId="0" borderId="0" xfId="0" applyFont="1" applyAlignment="1">
      <alignment wrapText="1"/>
    </xf>
    <xf numFmtId="0" fontId="16" fillId="3" borderId="10" xfId="0" applyFont="1" applyFill="1" applyBorder="1" applyAlignment="1">
      <alignment horizontal="left" vertical="center" wrapText="1"/>
    </xf>
    <xf numFmtId="4" fontId="16" fillId="0" borderId="22" xfId="0" applyNumberFormat="1" applyFont="1" applyFill="1" applyBorder="1" applyAlignment="1">
      <alignment horizontal="right" vertical="center" wrapText="1"/>
    </xf>
    <xf numFmtId="0" fontId="22" fillId="4" borderId="11" xfId="0" applyFont="1" applyFill="1" applyBorder="1" applyAlignment="1">
      <alignment horizontal="center" vertical="center" wrapText="1"/>
    </xf>
    <xf numFmtId="10" fontId="29" fillId="3" borderId="10" xfId="0" applyNumberFormat="1" applyFont="1" applyFill="1" applyBorder="1" applyAlignment="1">
      <alignment horizontal="center"/>
    </xf>
    <xf numFmtId="165" fontId="29" fillId="3" borderId="10" xfId="0" applyNumberFormat="1" applyFont="1" applyFill="1" applyBorder="1" applyAlignment="1">
      <alignment horizontal="center"/>
    </xf>
    <xf numFmtId="4" fontId="4" fillId="15" borderId="21" xfId="0" applyNumberFormat="1" applyFont="1" applyFill="1" applyBorder="1" applyAlignment="1">
      <alignment horizontal="center"/>
    </xf>
    <xf numFmtId="4" fontId="4" fillId="5" borderId="21" xfId="0" applyNumberFormat="1" applyFont="1" applyFill="1" applyBorder="1" applyAlignment="1">
      <alignment horizontal="center"/>
    </xf>
    <xf numFmtId="0" fontId="22" fillId="3" borderId="0" xfId="0" applyFont="1" applyFill="1" applyAlignment="1">
      <alignment horizontal="center"/>
    </xf>
    <xf numFmtId="0" fontId="4" fillId="4" borderId="21" xfId="0" applyFont="1" applyFill="1" applyBorder="1" applyAlignment="1">
      <alignment horizontal="center" vertical="center" wrapText="1"/>
    </xf>
    <xf numFmtId="4" fontId="9" fillId="0" borderId="21" xfId="0" applyNumberFormat="1" applyFont="1" applyBorder="1" applyAlignment="1">
      <alignment horizontal="center"/>
    </xf>
    <xf numFmtId="4" fontId="9" fillId="14" borderId="21" xfId="0" applyNumberFormat="1" applyFont="1" applyFill="1" applyBorder="1" applyAlignment="1">
      <alignment horizontal="center"/>
    </xf>
    <xf numFmtId="0" fontId="0" fillId="14" borderId="21" xfId="0" applyFill="1" applyBorder="1" applyAlignment="1">
      <alignment horizontal="center"/>
    </xf>
    <xf numFmtId="0" fontId="4" fillId="15" borderId="21" xfId="0" applyFont="1" applyFill="1" applyBorder="1" applyAlignment="1">
      <alignment horizontal="left"/>
    </xf>
    <xf numFmtId="0" fontId="2" fillId="14" borderId="21" xfId="0" applyFont="1" applyFill="1" applyBorder="1"/>
    <xf numFmtId="0" fontId="4" fillId="5" borderId="21" xfId="0" applyFont="1" applyFill="1" applyBorder="1" applyAlignment="1">
      <alignment horizontal="left"/>
    </xf>
    <xf numFmtId="0" fontId="2" fillId="0" borderId="21" xfId="0" applyFont="1" applyBorder="1"/>
    <xf numFmtId="0" fontId="17" fillId="3" borderId="0" xfId="0" applyFont="1" applyFill="1" applyAlignment="1">
      <alignment horizontal="center"/>
    </xf>
    <xf numFmtId="0" fontId="27" fillId="2" borderId="21" xfId="0" applyFont="1" applyFill="1" applyBorder="1" applyAlignment="1">
      <alignment horizontal="center" vertical="center" wrapText="1"/>
    </xf>
    <xf numFmtId="0" fontId="0" fillId="0" borderId="21" xfId="0" applyBorder="1"/>
    <xf numFmtId="0" fontId="4" fillId="4" borderId="21" xfId="0" applyFont="1" applyFill="1" applyBorder="1" applyAlignment="1">
      <alignment horizontal="center" vertical="center"/>
    </xf>
    <xf numFmtId="0" fontId="22" fillId="4" borderId="21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left"/>
    </xf>
    <xf numFmtId="0" fontId="16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4" fillId="3" borderId="6" xfId="0" applyFont="1" applyFill="1" applyBorder="1" applyAlignment="1">
      <alignment horizontal="left"/>
    </xf>
    <xf numFmtId="0" fontId="2" fillId="0" borderId="6" xfId="0" applyFont="1" applyBorder="1"/>
    <xf numFmtId="0" fontId="4" fillId="6" borderId="6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2" fillId="0" borderId="7" xfId="0" applyFont="1" applyBorder="1"/>
    <xf numFmtId="0" fontId="4" fillId="3" borderId="5" xfId="0" applyFont="1" applyFill="1" applyBorder="1" applyAlignment="1">
      <alignment horizontal="left"/>
    </xf>
    <xf numFmtId="0" fontId="4" fillId="6" borderId="5" xfId="0" applyFont="1" applyFill="1" applyBorder="1" applyAlignment="1">
      <alignment horizontal="left"/>
    </xf>
    <xf numFmtId="0" fontId="4" fillId="4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5" xfId="0" applyFont="1" applyFill="1" applyBorder="1"/>
    <xf numFmtId="0" fontId="4" fillId="8" borderId="5" xfId="0" applyFont="1" applyFill="1" applyBorder="1" applyAlignment="1">
      <alignment horizontal="center"/>
    </xf>
    <xf numFmtId="0" fontId="16" fillId="3" borderId="5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4" fillId="6" borderId="5" xfId="0" applyFont="1" applyFill="1" applyBorder="1"/>
    <xf numFmtId="0" fontId="20" fillId="6" borderId="5" xfId="0" applyFont="1" applyFill="1" applyBorder="1" applyAlignment="1">
      <alignment horizontal="left"/>
    </xf>
    <xf numFmtId="0" fontId="21" fillId="0" borderId="6" xfId="0" applyFont="1" applyBorder="1"/>
    <xf numFmtId="0" fontId="21" fillId="0" borderId="7" xfId="0" applyFont="1" applyBorder="1"/>
    <xf numFmtId="0" fontId="4" fillId="8" borderId="5" xfId="0" applyFont="1" applyFill="1" applyBorder="1" applyAlignment="1">
      <alignment horizontal="left"/>
    </xf>
    <xf numFmtId="0" fontId="16" fillId="0" borderId="5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23" fillId="0" borderId="5" xfId="0" applyFont="1" applyBorder="1" applyAlignment="1">
      <alignment horizontal="left"/>
    </xf>
    <xf numFmtId="0" fontId="2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left" vertical="center" wrapText="1"/>
    </xf>
    <xf numFmtId="0" fontId="4" fillId="7" borderId="5" xfId="0" applyFont="1" applyFill="1" applyBorder="1" applyAlignment="1">
      <alignment horizontal="left"/>
    </xf>
    <xf numFmtId="0" fontId="4" fillId="7" borderId="6" xfId="0" applyFont="1" applyFill="1" applyBorder="1" applyAlignment="1">
      <alignment horizontal="left"/>
    </xf>
    <xf numFmtId="0" fontId="4" fillId="7" borderId="7" xfId="0" applyFont="1" applyFill="1" applyBorder="1" applyAlignment="1">
      <alignment horizontal="left"/>
    </xf>
    <xf numFmtId="0" fontId="4" fillId="6" borderId="7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left"/>
    </xf>
    <xf numFmtId="0" fontId="4" fillId="4" borderId="12" xfId="0" applyFont="1" applyFill="1" applyBorder="1" applyAlignment="1">
      <alignment horizontal="left"/>
    </xf>
    <xf numFmtId="0" fontId="22" fillId="13" borderId="15" xfId="0" applyFont="1" applyFill="1" applyBorder="1" applyAlignment="1">
      <alignment horizontal="right" wrapText="1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4" fillId="6" borderId="5" xfId="0" applyNumberFormat="1" applyFont="1" applyFill="1" applyBorder="1" applyAlignment="1">
      <alignment horizontal="center"/>
    </xf>
    <xf numFmtId="2" fontId="4" fillId="6" borderId="7" xfId="0" applyNumberFormat="1" applyFont="1" applyFill="1" applyBorder="1" applyAlignment="1">
      <alignment horizontal="center"/>
    </xf>
    <xf numFmtId="0" fontId="28" fillId="12" borderId="19" xfId="0" applyFont="1" applyFill="1" applyBorder="1" applyAlignment="1">
      <alignment horizontal="center" vertical="center" wrapText="1"/>
    </xf>
    <xf numFmtId="0" fontId="28" fillId="12" borderId="18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4" fillId="4" borderId="5" xfId="0" applyFont="1" applyFill="1" applyBorder="1" applyAlignment="1">
      <alignment horizontal="left"/>
    </xf>
    <xf numFmtId="0" fontId="4" fillId="7" borderId="1" xfId="0" applyFont="1" applyFill="1" applyBorder="1" applyAlignment="1">
      <alignment horizontal="left"/>
    </xf>
    <xf numFmtId="0" fontId="4" fillId="4" borderId="10" xfId="0" applyFont="1" applyFill="1" applyBorder="1" applyAlignment="1">
      <alignment horizontal="center"/>
    </xf>
    <xf numFmtId="0" fontId="2" fillId="0" borderId="10" xfId="0" applyFont="1" applyBorder="1"/>
    <xf numFmtId="0" fontId="10" fillId="3" borderId="0" xfId="0" applyFont="1" applyFill="1" applyAlignment="1">
      <alignment horizontal="left"/>
    </xf>
    <xf numFmtId="0" fontId="2" fillId="0" borderId="0" xfId="0" applyFont="1"/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4" xfId="0" applyBorder="1" applyAlignment="1">
      <alignment horizontal="left"/>
    </xf>
    <xf numFmtId="0" fontId="4" fillId="16" borderId="5" xfId="0" applyFont="1" applyFill="1" applyBorder="1" applyAlignment="1">
      <alignment horizontal="left"/>
    </xf>
    <xf numFmtId="0" fontId="4" fillId="16" borderId="6" xfId="0" applyFont="1" applyFill="1" applyBorder="1" applyAlignment="1">
      <alignment horizontal="left"/>
    </xf>
    <xf numFmtId="0" fontId="4" fillId="16" borderId="7" xfId="0" applyFont="1" applyFill="1" applyBorder="1" applyAlignment="1">
      <alignment horizontal="left"/>
    </xf>
    <xf numFmtId="0" fontId="22" fillId="4" borderId="5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left" vertical="center" wrapText="1"/>
    </xf>
    <xf numFmtId="0" fontId="4" fillId="5" borderId="6" xfId="0" applyFont="1" applyFill="1" applyBorder="1" applyAlignment="1">
      <alignment horizontal="left" vertical="center" wrapText="1"/>
    </xf>
    <xf numFmtId="0" fontId="4" fillId="5" borderId="7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1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13" xfId="0" applyFont="1" applyBorder="1"/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9" xfId="0" applyFont="1" applyBorder="1"/>
    <xf numFmtId="0" fontId="0" fillId="0" borderId="0" xfId="0"/>
    <xf numFmtId="0" fontId="2" fillId="0" borderId="14" xfId="0" applyFont="1" applyBorder="1"/>
    <xf numFmtId="0" fontId="3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2" fillId="0" borderId="2" xfId="0" applyFont="1" applyFill="1" applyBorder="1"/>
    <xf numFmtId="0" fontId="2" fillId="0" borderId="12" xfId="0" applyFont="1" applyFill="1" applyBorder="1"/>
    <xf numFmtId="0" fontId="2" fillId="0" borderId="3" xfId="0" applyFont="1" applyFill="1" applyBorder="1"/>
    <xf numFmtId="0" fontId="2" fillId="0" borderId="4" xfId="0" applyFont="1" applyFill="1" applyBorder="1"/>
    <xf numFmtId="0" fontId="2" fillId="0" borderId="13" xfId="0" applyFont="1" applyFill="1" applyBorder="1"/>
    <xf numFmtId="0" fontId="3" fillId="10" borderId="1" xfId="0" applyFont="1" applyFill="1" applyBorder="1" applyAlignment="1">
      <alignment horizontal="left" vertical="center"/>
    </xf>
    <xf numFmtId="0" fontId="2" fillId="11" borderId="2" xfId="0" applyFont="1" applyFill="1" applyBorder="1"/>
    <xf numFmtId="0" fontId="2" fillId="11" borderId="12" xfId="0" applyFont="1" applyFill="1" applyBorder="1"/>
    <xf numFmtId="0" fontId="2" fillId="11" borderId="3" xfId="0" applyFont="1" applyFill="1" applyBorder="1"/>
    <xf numFmtId="0" fontId="2" fillId="11" borderId="4" xfId="0" applyFont="1" applyFill="1" applyBorder="1"/>
    <xf numFmtId="0" fontId="2" fillId="11" borderId="13" xfId="0" applyFont="1" applyFill="1" applyBorder="1"/>
    <xf numFmtId="164" fontId="3" fillId="0" borderId="8" xfId="0" applyNumberFormat="1" applyFont="1" applyFill="1" applyBorder="1" applyAlignment="1">
      <alignment horizontal="center" vertical="center"/>
    </xf>
    <xf numFmtId="0" fontId="2" fillId="0" borderId="11" xfId="0" applyFont="1" applyFill="1" applyBorder="1"/>
    <xf numFmtId="10" fontId="3" fillId="3" borderId="8" xfId="0" applyNumberFormat="1" applyFont="1" applyFill="1" applyBorder="1" applyAlignment="1">
      <alignment horizontal="center" vertical="center"/>
    </xf>
    <xf numFmtId="0" fontId="2" fillId="0" borderId="11" xfId="0" applyFont="1" applyBorder="1"/>
    <xf numFmtId="0" fontId="3" fillId="0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center"/>
    </xf>
    <xf numFmtId="0" fontId="25" fillId="3" borderId="3" xfId="0" applyFont="1" applyFill="1" applyBorder="1" applyAlignment="1">
      <alignment horizontal="center"/>
    </xf>
    <xf numFmtId="0" fontId="26" fillId="0" borderId="4" xfId="0" applyFont="1" applyBorder="1"/>
    <xf numFmtId="0" fontId="26" fillId="0" borderId="13" xfId="0" applyFont="1" applyBorder="1"/>
    <xf numFmtId="0" fontId="3" fillId="10" borderId="5" xfId="0" applyFont="1" applyFill="1" applyBorder="1" applyAlignment="1">
      <alignment horizontal="left" vertical="center"/>
    </xf>
    <xf numFmtId="0" fontId="2" fillId="11" borderId="6" xfId="0" applyFont="1" applyFill="1" applyBorder="1"/>
    <xf numFmtId="0" fontId="2" fillId="11" borderId="7" xfId="0" applyFont="1" applyFill="1" applyBorder="1"/>
    <xf numFmtId="0" fontId="25" fillId="3" borderId="5" xfId="0" applyFont="1" applyFill="1" applyBorder="1" applyAlignment="1">
      <alignment horizontal="center"/>
    </xf>
    <xf numFmtId="0" fontId="26" fillId="0" borderId="6" xfId="0" applyFont="1" applyBorder="1"/>
    <xf numFmtId="0" fontId="26" fillId="0" borderId="7" xfId="0" applyFont="1" applyBorder="1"/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25" fillId="0" borderId="5" xfId="0" applyFont="1" applyFill="1" applyBorder="1" applyAlignment="1">
      <alignment horizontal="center"/>
    </xf>
    <xf numFmtId="0" fontId="26" fillId="0" borderId="6" xfId="0" applyFont="1" applyFill="1" applyBorder="1"/>
    <xf numFmtId="0" fontId="26" fillId="0" borderId="7" xfId="0" applyFont="1" applyFill="1" applyBorder="1"/>
    <xf numFmtId="0" fontId="25" fillId="3" borderId="1" xfId="0" applyFont="1" applyFill="1" applyBorder="1" applyAlignment="1">
      <alignment horizontal="center"/>
    </xf>
    <xf numFmtId="0" fontId="26" fillId="0" borderId="2" xfId="0" applyFont="1" applyBorder="1"/>
    <xf numFmtId="0" fontId="26" fillId="0" borderId="12" xfId="0" applyFont="1" applyBorder="1"/>
    <xf numFmtId="0" fontId="3" fillId="0" borderId="5" xfId="0" applyFont="1" applyFill="1" applyBorder="1" applyAlignment="1">
      <alignment horizontal="center"/>
    </xf>
    <xf numFmtId="0" fontId="2" fillId="0" borderId="6" xfId="0" applyFont="1" applyFill="1" applyBorder="1"/>
    <xf numFmtId="0" fontId="2" fillId="0" borderId="7" xfId="0" applyFont="1" applyFill="1" applyBorder="1"/>
    <xf numFmtId="0" fontId="5" fillId="0" borderId="5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16" fillId="0" borderId="1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left"/>
    </xf>
    <xf numFmtId="0" fontId="16" fillId="0" borderId="1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left" vertical="center"/>
    </xf>
    <xf numFmtId="0" fontId="16" fillId="11" borderId="5" xfId="0" applyFont="1" applyFill="1" applyBorder="1" applyAlignment="1">
      <alignment horizontal="center" vertical="center"/>
    </xf>
    <xf numFmtId="9" fontId="16" fillId="0" borderId="15" xfId="0" applyNumberFormat="1" applyFont="1" applyFill="1" applyBorder="1" applyAlignment="1">
      <alignment horizont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0"/>
  <sheetViews>
    <sheetView zoomScaleNormal="100" workbookViewId="0">
      <selection activeCell="N28" sqref="N28"/>
    </sheetView>
  </sheetViews>
  <sheetFormatPr defaultColWidth="14.42578125" defaultRowHeight="15" customHeight="1"/>
  <cols>
    <col min="1" max="1" width="5.140625" customWidth="1"/>
    <col min="2" max="8" width="12.7109375" customWidth="1"/>
    <col min="9" max="21" width="9.140625" customWidth="1"/>
    <col min="22" max="26" width="9" customWidth="1"/>
  </cols>
  <sheetData>
    <row r="1" spans="1:26">
      <c r="A1" s="210" t="s">
        <v>337</v>
      </c>
      <c r="B1" s="208"/>
      <c r="C1" s="208"/>
      <c r="D1" s="208"/>
      <c r="E1" s="208"/>
      <c r="F1" s="208"/>
      <c r="G1" s="208"/>
      <c r="H1" s="208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6">
      <c r="A2" s="208"/>
      <c r="B2" s="211"/>
      <c r="C2" s="211"/>
      <c r="D2" s="211"/>
      <c r="E2" s="211"/>
      <c r="F2" s="211"/>
      <c r="G2" s="211"/>
      <c r="H2" s="208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26"/>
      <c r="W2" s="26"/>
      <c r="X2" s="26"/>
      <c r="Y2" s="26"/>
      <c r="Z2" s="26"/>
    </row>
    <row r="3" spans="1:26">
      <c r="A3" s="208"/>
      <c r="B3" s="208"/>
      <c r="C3" s="208"/>
      <c r="D3" s="208"/>
      <c r="E3" s="208"/>
      <c r="F3" s="208"/>
      <c r="G3" s="208"/>
      <c r="H3" s="208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26"/>
      <c r="W3" s="26"/>
      <c r="X3" s="26"/>
      <c r="Y3" s="26"/>
      <c r="Z3" s="26"/>
    </row>
    <row r="4" spans="1:26">
      <c r="A4" s="148"/>
      <c r="B4" s="148"/>
      <c r="C4" s="148"/>
      <c r="D4" s="148"/>
      <c r="E4" s="148"/>
      <c r="F4" s="148"/>
      <c r="G4" s="148"/>
      <c r="H4" s="148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</row>
    <row r="5" spans="1:26">
      <c r="A5" s="148"/>
      <c r="B5" s="148"/>
      <c r="C5" s="148"/>
      <c r="D5" s="148"/>
      <c r="E5" s="148"/>
      <c r="F5" s="148"/>
      <c r="G5" s="148"/>
      <c r="H5" s="148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</row>
    <row r="6" spans="1:26" ht="15" customHeight="1">
      <c r="A6" s="212" t="s">
        <v>0</v>
      </c>
      <c r="B6" s="208"/>
      <c r="C6" s="208"/>
      <c r="D6" s="208"/>
      <c r="E6" s="208"/>
      <c r="F6" s="213" t="s">
        <v>376</v>
      </c>
      <c r="G6" s="201" t="s">
        <v>1</v>
      </c>
      <c r="H6" s="201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</row>
    <row r="7" spans="1:26">
      <c r="A7" s="208"/>
      <c r="B7" s="211"/>
      <c r="C7" s="211"/>
      <c r="D7" s="211"/>
      <c r="E7" s="208"/>
      <c r="F7" s="208"/>
      <c r="G7" s="201"/>
      <c r="H7" s="201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</row>
    <row r="8" spans="1:26">
      <c r="A8" s="208"/>
      <c r="B8" s="208"/>
      <c r="C8" s="208"/>
      <c r="D8" s="208"/>
      <c r="E8" s="208"/>
      <c r="F8" s="208"/>
      <c r="G8" s="201"/>
      <c r="H8" s="201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</row>
    <row r="9" spans="1:26">
      <c r="A9" s="149" t="s">
        <v>2</v>
      </c>
      <c r="B9" s="214" t="s">
        <v>3</v>
      </c>
      <c r="C9" s="208"/>
      <c r="D9" s="208"/>
      <c r="E9" s="208"/>
      <c r="F9" s="150"/>
      <c r="G9" s="202"/>
      <c r="H9" s="202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</row>
    <row r="10" spans="1:26">
      <c r="A10" s="149" t="s">
        <v>4</v>
      </c>
      <c r="B10" s="214" t="s">
        <v>5</v>
      </c>
      <c r="C10" s="208"/>
      <c r="D10" s="208"/>
      <c r="E10" s="208"/>
      <c r="F10" s="150"/>
      <c r="G10" s="202"/>
      <c r="H10" s="202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</row>
    <row r="11" spans="1:26">
      <c r="A11" s="149" t="s">
        <v>6</v>
      </c>
      <c r="B11" s="214" t="s">
        <v>7</v>
      </c>
      <c r="C11" s="208"/>
      <c r="D11" s="208"/>
      <c r="E11" s="208"/>
      <c r="F11" s="150"/>
      <c r="G11" s="202"/>
      <c r="H11" s="202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</row>
    <row r="12" spans="1:26">
      <c r="A12" s="149" t="s">
        <v>8</v>
      </c>
      <c r="B12" s="214" t="s">
        <v>9</v>
      </c>
      <c r="C12" s="208"/>
      <c r="D12" s="208"/>
      <c r="E12" s="208"/>
      <c r="F12" s="150"/>
      <c r="G12" s="202"/>
      <c r="H12" s="202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</row>
    <row r="13" spans="1:26">
      <c r="A13" s="149" t="s">
        <v>10</v>
      </c>
      <c r="B13" s="214" t="s">
        <v>11</v>
      </c>
      <c r="C13" s="208"/>
      <c r="D13" s="208"/>
      <c r="E13" s="208"/>
      <c r="F13" s="150"/>
      <c r="G13" s="202"/>
      <c r="H13" s="202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</row>
    <row r="14" spans="1:26">
      <c r="A14" s="149" t="s">
        <v>12</v>
      </c>
      <c r="B14" s="214" t="s">
        <v>13</v>
      </c>
      <c r="C14" s="208"/>
      <c r="D14" s="208"/>
      <c r="E14" s="208"/>
      <c r="F14" s="150"/>
      <c r="G14" s="202"/>
      <c r="H14" s="202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</row>
    <row r="15" spans="1:26">
      <c r="A15" s="151" t="s">
        <v>14</v>
      </c>
      <c r="B15" s="205" t="s">
        <v>15</v>
      </c>
      <c r="C15" s="206"/>
      <c r="D15" s="206"/>
      <c r="E15" s="206"/>
      <c r="F15" s="152"/>
      <c r="G15" s="204"/>
      <c r="H15" s="204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</row>
    <row r="16" spans="1:26">
      <c r="A16" s="151" t="s">
        <v>16</v>
      </c>
      <c r="B16" s="205" t="s">
        <v>17</v>
      </c>
      <c r="C16" s="206"/>
      <c r="D16" s="206"/>
      <c r="E16" s="206"/>
      <c r="F16" s="152">
        <f>'Área ajustada (CISVALI)'!F56</f>
        <v>2</v>
      </c>
      <c r="G16" s="203"/>
      <c r="H16" s="203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</row>
    <row r="17" spans="1:26">
      <c r="A17" s="151" t="s">
        <v>18</v>
      </c>
      <c r="B17" s="205" t="s">
        <v>19</v>
      </c>
      <c r="C17" s="206"/>
      <c r="D17" s="206"/>
      <c r="E17" s="206"/>
      <c r="F17" s="152"/>
      <c r="G17" s="198"/>
      <c r="H17" s="198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</row>
    <row r="18" spans="1:26">
      <c r="A18" s="153" t="s">
        <v>20</v>
      </c>
      <c r="B18" s="207" t="s">
        <v>21</v>
      </c>
      <c r="C18" s="208"/>
      <c r="D18" s="208"/>
      <c r="E18" s="208"/>
      <c r="F18" s="154"/>
      <c r="G18" s="199"/>
      <c r="H18" s="199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</row>
    <row r="19" spans="1:26">
      <c r="A19" s="40"/>
      <c r="B19" s="65"/>
      <c r="C19" s="65"/>
      <c r="D19" s="65"/>
      <c r="E19" s="65"/>
      <c r="F19" s="95"/>
      <c r="G19" s="96"/>
      <c r="H19" s="96"/>
      <c r="I19" s="98"/>
      <c r="J19" s="26"/>
      <c r="K19" s="26"/>
      <c r="L19" s="99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</row>
    <row r="20" spans="1:26" ht="15.75" customHeight="1">
      <c r="A20" s="96"/>
      <c r="B20" s="96"/>
      <c r="C20" s="96"/>
      <c r="D20" s="96"/>
      <c r="E20" s="96"/>
      <c r="F20" s="1"/>
      <c r="G20" s="96"/>
      <c r="H20" s="96"/>
      <c r="I20" s="98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1" spans="1:26" ht="15.75" customHeight="1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</row>
    <row r="22" spans="1:26" ht="15.75" customHeight="1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</row>
    <row r="23" spans="1:26" ht="15.75" customHeight="1">
      <c r="A23" s="26"/>
      <c r="B23" s="26"/>
      <c r="C23" s="215" t="s">
        <v>385</v>
      </c>
      <c r="D23" s="216"/>
      <c r="E23" s="216"/>
      <c r="I23" s="1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spans="1:26" ht="15.75" customHeight="1">
      <c r="A24" s="26"/>
      <c r="B24" s="26"/>
      <c r="C24" s="26"/>
      <c r="D24" s="26"/>
      <c r="E24" s="26"/>
      <c r="F24" s="26"/>
      <c r="G24" s="1"/>
      <c r="H24" s="1"/>
      <c r="I24" s="1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spans="1:26" ht="15.75" customHeight="1">
      <c r="A25" s="26"/>
      <c r="B25" s="26"/>
      <c r="C25" s="26"/>
      <c r="D25" s="26"/>
      <c r="E25" s="26"/>
      <c r="F25" s="26"/>
      <c r="G25" s="1"/>
      <c r="H25" s="1"/>
      <c r="I25" s="1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6" ht="15.75" customHeight="1">
      <c r="A26" s="26"/>
      <c r="B26" s="26"/>
      <c r="C26" s="26"/>
      <c r="D26" s="26"/>
      <c r="E26" s="26"/>
      <c r="F26" s="26"/>
      <c r="G26" s="1"/>
      <c r="H26" s="1"/>
      <c r="I26" s="1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</row>
    <row r="27" spans="1:26" ht="15.75" customHeight="1">
      <c r="A27" s="26"/>
      <c r="B27" s="26"/>
      <c r="C27" s="26"/>
      <c r="D27" s="26"/>
      <c r="E27" s="26"/>
      <c r="F27" s="26"/>
      <c r="G27" s="1"/>
      <c r="H27" s="1"/>
      <c r="I27" s="1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</row>
    <row r="28" spans="1:26" ht="15.75" customHeight="1">
      <c r="A28" s="26"/>
      <c r="B28" s="26"/>
      <c r="C28" s="26"/>
      <c r="D28" s="26"/>
      <c r="E28" s="26"/>
      <c r="F28" s="26"/>
      <c r="G28" s="1"/>
      <c r="H28" s="1"/>
      <c r="I28" s="1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</row>
    <row r="29" spans="1:26" ht="15.75" customHeight="1">
      <c r="A29" s="26"/>
      <c r="B29" s="26"/>
      <c r="C29" s="26"/>
      <c r="D29" s="26"/>
      <c r="E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spans="1:26" ht="15.75" customHeight="1">
      <c r="A30" s="26"/>
      <c r="B30" s="26"/>
      <c r="C30" s="26"/>
      <c r="D30" s="209" t="s">
        <v>383</v>
      </c>
      <c r="E30" s="209"/>
      <c r="F30" s="209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</row>
    <row r="31" spans="1:26" ht="15.75" customHeight="1">
      <c r="A31" s="26"/>
      <c r="B31" s="26"/>
      <c r="C31" s="26"/>
      <c r="D31" s="200" t="s">
        <v>384</v>
      </c>
      <c r="E31" s="200"/>
      <c r="F31" s="200"/>
      <c r="G31" s="100"/>
      <c r="H31" s="100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</row>
    <row r="32" spans="1:26" ht="15.75" customHeight="1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</row>
    <row r="33" spans="1:26" ht="15.75" customHeight="1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</row>
    <row r="34" spans="1:26" ht="15.75" customHeight="1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</row>
    <row r="35" spans="1:26" ht="15.75" customHeight="1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</row>
    <row r="36" spans="1:26" ht="15.75" customHeight="1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</row>
    <row r="37" spans="1:26" ht="15.75" customHeight="1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</row>
    <row r="38" spans="1:26" ht="15.75" customHeight="1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</row>
    <row r="39" spans="1:26" ht="15.75" customHeight="1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</row>
    <row r="40" spans="1:26" ht="15.75" customHeight="1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</row>
    <row r="41" spans="1:26" ht="15.75" customHeight="1"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</row>
    <row r="42" spans="1:26" ht="15.75" customHeight="1"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</row>
    <row r="43" spans="1:26" ht="15.75" customHeight="1"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</row>
    <row r="44" spans="1:26" ht="15.75" customHeight="1"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</row>
    <row r="45" spans="1:26" ht="15.75" customHeight="1"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</row>
    <row r="46" spans="1:26" ht="15.75" customHeight="1"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</row>
    <row r="47" spans="1:26" ht="15.75" customHeight="1"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</row>
    <row r="48" spans="1:26" ht="15.75" customHeight="1"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</row>
    <row r="49" spans="9:26" ht="15.75" customHeight="1"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</row>
    <row r="50" spans="9:26" ht="15.75" customHeight="1"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</row>
    <row r="51" spans="9:26" ht="15.75" customHeight="1"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</row>
    <row r="52" spans="9:26" ht="15.75" customHeight="1"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</row>
    <row r="53" spans="9:26" ht="15.75" customHeight="1"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</row>
    <row r="54" spans="9:26" ht="15.75" customHeight="1"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9:26" ht="15.75" customHeight="1"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</row>
    <row r="56" spans="9:26" ht="15.75" customHeight="1"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</row>
    <row r="57" spans="9:26" ht="15.75" customHeight="1"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</row>
    <row r="58" spans="9:26" ht="15.75" customHeight="1"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</row>
    <row r="59" spans="9:26" ht="15.75" customHeight="1"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</row>
    <row r="60" spans="9:26" ht="15.75" customHeight="1"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</row>
    <row r="61" spans="9:26" ht="15.75" customHeight="1"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</row>
    <row r="62" spans="9:26" ht="15.75" customHeight="1"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</row>
    <row r="63" spans="9:26" ht="15.75" customHeight="1"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</row>
    <row r="64" spans="9:26" ht="15.75" customHeight="1"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</row>
    <row r="65" spans="9:26" ht="15.75" customHeight="1"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</row>
    <row r="66" spans="9:26" ht="15.75" customHeight="1"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</row>
    <row r="67" spans="9:26" ht="15.75" customHeight="1"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</row>
    <row r="68" spans="9:26" ht="15.75" customHeight="1"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</row>
    <row r="69" spans="9:26" ht="15.75" customHeight="1"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</row>
    <row r="70" spans="9:26" ht="15.75" customHeight="1"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</row>
    <row r="71" spans="9:26" ht="15.75" customHeight="1"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</row>
    <row r="72" spans="9:26" ht="15.75" customHeight="1"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</row>
    <row r="73" spans="9:26" ht="15.75" customHeight="1"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</row>
    <row r="74" spans="9:26" ht="15.75" customHeight="1"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</row>
    <row r="75" spans="9:26" ht="15.75" customHeight="1"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</row>
    <row r="76" spans="9:26" ht="15.75" customHeight="1"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</row>
    <row r="77" spans="9:26" ht="15.75" customHeight="1"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</row>
    <row r="78" spans="9:26" ht="15.75" customHeight="1"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</row>
    <row r="79" spans="9:26" ht="15.75" customHeight="1"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</row>
    <row r="80" spans="9:26" ht="15.75" customHeight="1"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</row>
    <row r="81" spans="9:26" ht="15.75" customHeight="1"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</row>
    <row r="82" spans="9:26" ht="15.75" customHeight="1"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</row>
    <row r="83" spans="9:26" ht="15.75" customHeight="1"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</row>
    <row r="84" spans="9:26" ht="15.75" customHeight="1"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</row>
    <row r="85" spans="9:26" ht="15.75" customHeight="1"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</row>
    <row r="86" spans="9:26" ht="15.75" customHeight="1"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</row>
    <row r="87" spans="9:26" ht="15.75" customHeight="1"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</row>
    <row r="88" spans="9:26" ht="15.75" customHeight="1"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</row>
    <row r="89" spans="9:26" ht="15.75" customHeight="1"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</row>
    <row r="90" spans="9:26" ht="15.75" customHeight="1"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</row>
    <row r="91" spans="9:26" ht="15.75" customHeight="1"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</row>
    <row r="92" spans="9:26" ht="15.75" customHeight="1"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</row>
    <row r="93" spans="9:26" ht="15.75" customHeight="1"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</row>
    <row r="94" spans="9:26" ht="15.75" customHeight="1"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</row>
    <row r="95" spans="9:26" ht="15.75" customHeight="1"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</row>
    <row r="96" spans="9:26" ht="15.75" customHeight="1"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</row>
    <row r="97" spans="9:26" ht="15.75" customHeight="1"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</row>
    <row r="98" spans="9:26" ht="15.75" customHeight="1"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</row>
    <row r="99" spans="9:26" ht="15.75" customHeight="1"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</row>
    <row r="100" spans="9:26" ht="15.75" customHeight="1"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</row>
    <row r="101" spans="9:26" ht="15.75" customHeight="1"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</row>
    <row r="102" spans="9:26" ht="15.75" customHeight="1"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</row>
    <row r="103" spans="9:26" ht="15.75" customHeight="1"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</row>
    <row r="104" spans="9:26" ht="15.75" customHeight="1"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</row>
    <row r="105" spans="9:26" ht="15.75" customHeight="1"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</row>
    <row r="106" spans="9:26" ht="15.75" customHeight="1"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</row>
    <row r="107" spans="9:26" ht="15.75" customHeight="1"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</row>
    <row r="108" spans="9:26" ht="15.75" customHeight="1"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</row>
    <row r="109" spans="9:26" ht="15.75" customHeight="1"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</row>
    <row r="110" spans="9:26" ht="15.75" customHeight="1"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</row>
    <row r="111" spans="9:26" ht="15.75" customHeight="1"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</row>
    <row r="112" spans="9:26" ht="15.75" customHeight="1"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</row>
    <row r="113" spans="9:26" ht="15.75" customHeight="1"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</row>
    <row r="114" spans="9:26" ht="15.75" customHeight="1"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</row>
    <row r="115" spans="9:26" ht="15.75" customHeight="1"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</row>
    <row r="116" spans="9:26" ht="15.75" customHeight="1"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</row>
    <row r="117" spans="9:26" ht="15.75" customHeight="1"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</row>
    <row r="118" spans="9:26" ht="15.75" customHeight="1"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</row>
    <row r="119" spans="9:26" ht="15.75" customHeight="1"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</row>
    <row r="120" spans="9:26" ht="15.75" customHeight="1"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</row>
    <row r="121" spans="9:26" ht="15.75" customHeight="1"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</row>
    <row r="122" spans="9:26" ht="15.75" customHeight="1"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</row>
    <row r="123" spans="9:26" ht="15.75" customHeight="1"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</row>
    <row r="124" spans="9:26" ht="15.75" customHeight="1"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</row>
    <row r="125" spans="9:26" ht="15.75" customHeight="1"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</row>
    <row r="126" spans="9:26" ht="15.75" customHeight="1"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</row>
    <row r="127" spans="9:26" ht="15.75" customHeight="1"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</row>
    <row r="128" spans="9:26" ht="15.75" customHeight="1"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</row>
    <row r="129" spans="9:26" ht="15.75" customHeight="1"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</row>
    <row r="130" spans="9:26" ht="15.75" customHeight="1"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</row>
    <row r="131" spans="9:26" ht="15.75" customHeight="1"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</row>
    <row r="132" spans="9:26" ht="15.75" customHeight="1"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</row>
    <row r="133" spans="9:26" ht="15.75" customHeight="1"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</row>
    <row r="134" spans="9:26" ht="15.75" customHeight="1"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</row>
    <row r="135" spans="9:26" ht="15.75" customHeight="1"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</row>
    <row r="136" spans="9:26" ht="15.75" customHeight="1"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</row>
    <row r="137" spans="9:26" ht="15.75" customHeight="1"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</row>
    <row r="138" spans="9:26" ht="15.75" customHeight="1"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</row>
    <row r="139" spans="9:26" ht="15.75" customHeight="1"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</row>
    <row r="140" spans="9:26" ht="15.75" customHeight="1"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</row>
    <row r="141" spans="9:26" ht="15.75" customHeight="1"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</row>
    <row r="142" spans="9:26" ht="15.75" customHeight="1"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</row>
    <row r="143" spans="9:26" ht="15.75" customHeight="1"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</row>
    <row r="144" spans="9:26" ht="15.75" customHeight="1"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</row>
    <row r="145" spans="9:26" ht="15.75" customHeight="1"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</row>
    <row r="146" spans="9:26" ht="15.75" customHeight="1"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</row>
    <row r="147" spans="9:26" ht="15.75" customHeight="1"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</row>
    <row r="148" spans="9:26" ht="15.75" customHeight="1"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</row>
    <row r="149" spans="9:26" ht="15.75" customHeight="1"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</row>
    <row r="150" spans="9:26" ht="15.75" customHeight="1"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</row>
    <row r="151" spans="9:26" ht="15.75" customHeight="1"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</row>
    <row r="152" spans="9:26" ht="15.75" customHeight="1"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</row>
    <row r="153" spans="9:26" ht="15.75" customHeight="1"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</row>
    <row r="154" spans="9:26" ht="15.75" customHeight="1"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</row>
    <row r="155" spans="9:26" ht="15.75" customHeight="1"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</row>
    <row r="156" spans="9:26" ht="15.75" customHeight="1"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</row>
    <row r="157" spans="9:26" ht="15.75" customHeight="1"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</row>
    <row r="158" spans="9:26" ht="15.75" customHeight="1"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</row>
    <row r="159" spans="9:26" ht="15.75" customHeight="1"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</row>
    <row r="160" spans="9:26" ht="15.75" customHeight="1"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</row>
    <row r="161" spans="9:26" ht="15.75" customHeight="1"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</row>
    <row r="162" spans="9:26" ht="15.75" customHeight="1"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</row>
    <row r="163" spans="9:26" ht="15.75" customHeight="1"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</row>
    <row r="164" spans="9:26" ht="15.75" customHeight="1"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</row>
    <row r="165" spans="9:26" ht="15.75" customHeight="1"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</row>
    <row r="166" spans="9:26" ht="15.75" customHeight="1"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</row>
    <row r="167" spans="9:26" ht="15.75" customHeight="1"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</row>
    <row r="168" spans="9:26" ht="15.75" customHeight="1"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</row>
    <row r="169" spans="9:26" ht="15.75" customHeight="1"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</row>
    <row r="170" spans="9:26" ht="15.75" customHeight="1"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</row>
    <row r="171" spans="9:26" ht="15.75" customHeight="1"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</row>
    <row r="172" spans="9:26" ht="15.75" customHeight="1"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</row>
    <row r="173" spans="9:26" ht="15.75" customHeight="1"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</row>
    <row r="174" spans="9:26" ht="15.75" customHeight="1"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</row>
    <row r="175" spans="9:26" ht="15.75" customHeight="1"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</row>
    <row r="176" spans="9:26" ht="15.75" customHeight="1"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</row>
    <row r="177" spans="9:26" ht="15.75" customHeight="1"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</row>
    <row r="178" spans="9:26" ht="15.75" customHeight="1"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</row>
    <row r="179" spans="9:26" ht="15.75" customHeight="1"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</row>
    <row r="180" spans="9:26" ht="15.75" customHeight="1"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</row>
    <row r="181" spans="9:26" ht="15.75" customHeight="1"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</row>
    <row r="182" spans="9:26" ht="15.75" customHeight="1"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</row>
    <row r="183" spans="9:26" ht="15.75" customHeight="1"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</row>
    <row r="184" spans="9:26" ht="15.75" customHeight="1"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</row>
    <row r="185" spans="9:26" ht="15.75" customHeight="1"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</row>
    <row r="186" spans="9:26" ht="15.75" customHeight="1"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</row>
    <row r="187" spans="9:26" ht="15.75" customHeight="1"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</row>
    <row r="188" spans="9:26" ht="15.75" customHeight="1"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</row>
    <row r="189" spans="9:26" ht="15.75" customHeight="1"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</row>
    <row r="190" spans="9:26" ht="15.75" customHeight="1"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</row>
    <row r="191" spans="9:26" ht="15.75" customHeight="1"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</row>
    <row r="192" spans="9:26" ht="15.75" customHeight="1"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</row>
    <row r="193" spans="9:26" ht="15.75" customHeight="1"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</row>
    <row r="194" spans="9:26" ht="15.75" customHeight="1"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</row>
    <row r="195" spans="9:26" ht="15.75" customHeight="1"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</row>
    <row r="196" spans="9:26" ht="15.75" customHeight="1"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</row>
    <row r="197" spans="9:26" ht="15.75" customHeight="1"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</row>
    <row r="198" spans="9:26" ht="15.75" customHeight="1"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</row>
    <row r="199" spans="9:26" ht="15.75" customHeight="1"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</row>
    <row r="200" spans="9:26" ht="15.75" customHeight="1"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</row>
    <row r="201" spans="9:26" ht="15.75" customHeight="1"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</row>
    <row r="202" spans="9:26" ht="15.75" customHeight="1"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</row>
    <row r="203" spans="9:26" ht="15.75" customHeight="1"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</row>
    <row r="204" spans="9:26" ht="15.75" customHeight="1"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</row>
    <row r="205" spans="9:26" ht="15.75" customHeight="1"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</row>
    <row r="206" spans="9:26" ht="15.75" customHeight="1"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</row>
    <row r="207" spans="9:26" ht="15.75" customHeight="1"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</row>
    <row r="208" spans="9:26" ht="15.75" customHeight="1"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</row>
    <row r="209" spans="9:26" ht="15.75" customHeight="1"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</row>
    <row r="210" spans="9:26" ht="15.75" customHeight="1"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</row>
    <row r="211" spans="9:26" ht="15.75" customHeight="1"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</row>
    <row r="212" spans="9:26" ht="15.75" customHeight="1"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</row>
    <row r="213" spans="9:26" ht="15.75" customHeight="1"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</row>
    <row r="214" spans="9:26" ht="15.75" customHeight="1"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</row>
    <row r="215" spans="9:26" ht="15.75" customHeight="1"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</row>
    <row r="216" spans="9:26" ht="15.75" customHeight="1"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</row>
    <row r="217" spans="9:26" ht="15.75" customHeight="1"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</row>
    <row r="218" spans="9:26" ht="15.75" customHeight="1"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</row>
    <row r="219" spans="9:26" ht="15.75" customHeight="1"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</row>
    <row r="220" spans="9:26" ht="15.75" customHeight="1"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</row>
    <row r="221" spans="9:26" ht="15.75" customHeight="1"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</row>
    <row r="222" spans="9:26" ht="15.75" customHeight="1"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</row>
    <row r="223" spans="9:26" ht="15.75" customHeight="1"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</row>
    <row r="224" spans="9:26" ht="15.75" customHeight="1"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</row>
    <row r="225" spans="9:26" ht="15.75" customHeight="1"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</row>
    <row r="226" spans="9:26" ht="15.75" customHeight="1"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</row>
    <row r="227" spans="9:26" ht="15.75" customHeight="1"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</row>
    <row r="228" spans="9:26" ht="15.75" customHeight="1"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</row>
    <row r="229" spans="9:26" ht="15.75" customHeight="1"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</row>
    <row r="230" spans="9:26" ht="15.75" customHeight="1"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</row>
    <row r="231" spans="9:26" ht="15.75" customHeight="1"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</row>
    <row r="232" spans="9:26" ht="15.75" customHeight="1"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</row>
    <row r="233" spans="9:26" ht="15.75" customHeight="1"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</row>
    <row r="234" spans="9:26" ht="15.75" customHeight="1"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</row>
    <row r="235" spans="9:26" ht="15.75" customHeight="1"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</row>
    <row r="236" spans="9:26" ht="15.75" customHeight="1"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</row>
    <row r="237" spans="9:26" ht="15.75" customHeight="1"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</row>
    <row r="238" spans="9:26" ht="15.75" customHeight="1"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</row>
    <row r="239" spans="9:26" ht="15.75" customHeight="1"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</row>
    <row r="240" spans="9:26" ht="15.75" customHeight="1"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</row>
    <row r="241" spans="9:26" ht="15.75" customHeight="1"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</row>
    <row r="242" spans="9:26" ht="15.75" customHeight="1"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</row>
    <row r="243" spans="9:26" ht="15.75" customHeight="1"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</row>
    <row r="244" spans="9:26" ht="15.75" customHeight="1"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</row>
    <row r="245" spans="9:26" ht="15.75" customHeight="1"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</row>
    <row r="246" spans="9:26" ht="15.75" customHeight="1"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</row>
    <row r="247" spans="9:26" ht="15.75" customHeight="1"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</row>
    <row r="248" spans="9:26" ht="15.75" customHeight="1"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</row>
    <row r="249" spans="9:26" ht="15.75" customHeight="1"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</row>
    <row r="250" spans="9:26" ht="15.75" customHeight="1"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</row>
    <row r="251" spans="9:26" ht="15.75" customHeight="1"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</row>
    <row r="252" spans="9:26" ht="15.75" customHeight="1"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</row>
    <row r="253" spans="9:26" ht="15.75" customHeight="1"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</row>
    <row r="254" spans="9:26" ht="15.75" customHeight="1"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</row>
    <row r="255" spans="9:26" ht="15.75" customHeight="1"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</row>
    <row r="256" spans="9:26" ht="15.75" customHeight="1"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</row>
    <row r="257" spans="9:26" ht="15.75" customHeight="1"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</row>
    <row r="258" spans="9:26" ht="15.75" customHeight="1"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</row>
    <row r="259" spans="9:26" ht="15.75" customHeight="1"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</row>
    <row r="260" spans="9:26" ht="15.75" customHeight="1"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</row>
    <row r="261" spans="9:26" ht="15.75" customHeight="1"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</row>
    <row r="262" spans="9:26" ht="15.75" customHeight="1"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</row>
    <row r="263" spans="9:26" ht="15.75" customHeight="1"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</row>
    <row r="264" spans="9:26" ht="15.75" customHeight="1"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</row>
    <row r="265" spans="9:26" ht="15.75" customHeight="1"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</row>
    <row r="266" spans="9:26" ht="15.75" customHeight="1"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</row>
    <row r="267" spans="9:26" ht="15.75" customHeight="1"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</row>
    <row r="268" spans="9:26" ht="15.75" customHeight="1"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</row>
    <row r="269" spans="9:26" ht="15.75" customHeight="1"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</row>
    <row r="270" spans="9:26" ht="15.75" customHeight="1"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</row>
    <row r="271" spans="9:26" ht="15.75" customHeight="1"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</row>
    <row r="272" spans="9:26" ht="15.75" customHeight="1"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</row>
    <row r="273" spans="9:26" ht="15.75" customHeight="1"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</row>
    <row r="274" spans="9:26" ht="15.75" customHeight="1"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</row>
    <row r="275" spans="9:26" ht="15.75" customHeight="1"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</row>
    <row r="276" spans="9:26" ht="15.75" customHeight="1"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</row>
    <row r="277" spans="9:26" ht="15.75" customHeight="1"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</row>
    <row r="278" spans="9:26" ht="15.75" customHeight="1"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</row>
    <row r="279" spans="9:26" ht="15.75" customHeight="1"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</row>
    <row r="280" spans="9:26" ht="15.75" customHeight="1"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</row>
    <row r="281" spans="9:26" ht="15.75" customHeight="1"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</row>
    <row r="282" spans="9:26" ht="15.75" customHeight="1"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</row>
    <row r="283" spans="9:26" ht="15.75" customHeight="1"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</row>
    <row r="284" spans="9:26" ht="15.75" customHeight="1"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</row>
    <row r="285" spans="9:26" ht="15.75" customHeight="1"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</row>
    <row r="286" spans="9:26" ht="15.75" customHeight="1"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</row>
    <row r="287" spans="9:26" ht="15.75" customHeight="1"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</row>
    <row r="288" spans="9:26" ht="15.75" customHeight="1"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</row>
    <row r="289" spans="9:26" ht="15.75" customHeight="1"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</row>
    <row r="290" spans="9:26" ht="15.75" customHeight="1"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</row>
    <row r="291" spans="9:26" ht="15.75" customHeight="1"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</row>
    <row r="292" spans="9:26" ht="15.75" customHeight="1"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</row>
    <row r="293" spans="9:26" ht="15.75" customHeight="1"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</row>
    <row r="294" spans="9:26" ht="15.75" customHeight="1"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</row>
    <row r="295" spans="9:26" ht="15.75" customHeight="1"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</row>
    <row r="296" spans="9:26" ht="15.75" customHeight="1"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</row>
    <row r="297" spans="9:26" ht="15.75" customHeight="1"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</row>
    <row r="298" spans="9:26" ht="15.75" customHeight="1"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</row>
    <row r="299" spans="9:26" ht="15.75" customHeight="1"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</row>
    <row r="300" spans="9:26" ht="15.75" customHeight="1"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</row>
    <row r="301" spans="9:26" ht="15.75" customHeight="1"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</row>
    <row r="302" spans="9:26" ht="15.75" customHeight="1"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</row>
    <row r="303" spans="9:26" ht="15.75" customHeight="1"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</row>
    <row r="304" spans="9:26" ht="15.75" customHeight="1"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</row>
    <row r="305" spans="9:26" ht="15.75" customHeight="1"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</row>
    <row r="306" spans="9:26" ht="15.75" customHeight="1"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</row>
    <row r="307" spans="9:26" ht="15.75" customHeight="1"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</row>
    <row r="308" spans="9:26" ht="15.75" customHeight="1"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</row>
    <row r="309" spans="9:26" ht="15.75" customHeight="1"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</row>
    <row r="310" spans="9:26" ht="15.75" customHeight="1"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</row>
  </sheetData>
  <mergeCells count="27">
    <mergeCell ref="C23:E23"/>
    <mergeCell ref="B10:E10"/>
    <mergeCell ref="B11:E11"/>
    <mergeCell ref="B12:E12"/>
    <mergeCell ref="B13:E13"/>
    <mergeCell ref="A1:H3"/>
    <mergeCell ref="A6:E8"/>
    <mergeCell ref="F6:F8"/>
    <mergeCell ref="B14:E14"/>
    <mergeCell ref="B15:E15"/>
    <mergeCell ref="B9:E9"/>
    <mergeCell ref="G17:H17"/>
    <mergeCell ref="G18:H18"/>
    <mergeCell ref="D31:F31"/>
    <mergeCell ref="G6:H8"/>
    <mergeCell ref="G9:H9"/>
    <mergeCell ref="G10:H10"/>
    <mergeCell ref="G11:H11"/>
    <mergeCell ref="G12:H12"/>
    <mergeCell ref="G13:H13"/>
    <mergeCell ref="G14:H14"/>
    <mergeCell ref="G16:H16"/>
    <mergeCell ref="G15:H15"/>
    <mergeCell ref="B16:E16"/>
    <mergeCell ref="B17:E17"/>
    <mergeCell ref="B18:E18"/>
    <mergeCell ref="D30:F30"/>
  </mergeCells>
  <pageMargins left="0.39370078740157499" right="0.196850393700787" top="0.39370078740157499" bottom="0.196850393700787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3"/>
  <sheetViews>
    <sheetView topLeftCell="A76" zoomScaleNormal="100" zoomScaleSheetLayoutView="100" workbookViewId="0">
      <selection sqref="A1:I104"/>
    </sheetView>
  </sheetViews>
  <sheetFormatPr defaultColWidth="14.42578125" defaultRowHeight="15" customHeight="1"/>
  <cols>
    <col min="1" max="1" width="8.85546875" customWidth="1"/>
    <col min="2" max="2" width="12.7109375" customWidth="1"/>
    <col min="3" max="7" width="10.7109375" customWidth="1"/>
    <col min="8" max="8" width="11.7109375" customWidth="1"/>
    <col min="9" max="9" width="15.7109375" customWidth="1"/>
    <col min="10" max="11" width="9.140625" customWidth="1"/>
    <col min="12" max="26" width="9" customWidth="1"/>
  </cols>
  <sheetData>
    <row r="1" spans="1:26" ht="16.5" customHeight="1">
      <c r="A1" s="224" t="s">
        <v>23</v>
      </c>
      <c r="B1" s="218"/>
      <c r="C1" s="218"/>
      <c r="D1" s="218"/>
      <c r="E1" s="218"/>
      <c r="F1" s="218"/>
      <c r="G1" s="218"/>
      <c r="H1" s="218"/>
      <c r="I1" s="22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5"/>
      <c r="W1" s="25"/>
      <c r="X1" s="25"/>
      <c r="Y1" s="25"/>
      <c r="Z1" s="25"/>
    </row>
    <row r="2" spans="1:26" ht="16.5" customHeight="1">
      <c r="A2" s="245" t="s">
        <v>24</v>
      </c>
      <c r="B2" s="218"/>
      <c r="C2" s="218"/>
      <c r="D2" s="218"/>
      <c r="E2" s="221"/>
      <c r="F2" s="246"/>
      <c r="G2" s="218"/>
      <c r="H2" s="218"/>
      <c r="I2" s="22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5"/>
      <c r="W2" s="25"/>
      <c r="X2" s="25"/>
      <c r="Y2" s="25"/>
      <c r="Z2" s="25"/>
    </row>
    <row r="3" spans="1:26" ht="16.5" customHeight="1">
      <c r="A3" s="247" t="s">
        <v>322</v>
      </c>
      <c r="B3" s="218"/>
      <c r="C3" s="218"/>
      <c r="D3" s="218"/>
      <c r="E3" s="221"/>
      <c r="F3" s="246"/>
      <c r="G3" s="218"/>
      <c r="H3" s="218"/>
      <c r="I3" s="22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25"/>
      <c r="W3" s="25"/>
      <c r="X3" s="25"/>
      <c r="Y3" s="25"/>
      <c r="Z3" s="25"/>
    </row>
    <row r="4" spans="1:26" ht="16.5" customHeight="1">
      <c r="A4" s="243" t="s">
        <v>25</v>
      </c>
      <c r="B4" s="218"/>
      <c r="C4" s="218"/>
      <c r="D4" s="218"/>
      <c r="E4" s="218"/>
      <c r="F4" s="218"/>
      <c r="G4" s="218"/>
      <c r="H4" s="218"/>
      <c r="I4" s="22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25"/>
      <c r="W4" s="25"/>
      <c r="X4" s="25"/>
      <c r="Y4" s="25"/>
      <c r="Z4" s="25"/>
    </row>
    <row r="5" spans="1:26" ht="16.5" customHeight="1">
      <c r="A5" s="66" t="s">
        <v>2</v>
      </c>
      <c r="B5" s="237" t="s">
        <v>26</v>
      </c>
      <c r="C5" s="218"/>
      <c r="D5" s="218"/>
      <c r="E5" s="218"/>
      <c r="F5" s="218"/>
      <c r="G5" s="221"/>
      <c r="H5" s="240"/>
      <c r="I5" s="22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25"/>
      <c r="W5" s="25"/>
      <c r="X5" s="25"/>
      <c r="Y5" s="25"/>
      <c r="Z5" s="25"/>
    </row>
    <row r="6" spans="1:26" ht="16.5" customHeight="1">
      <c r="A6" s="66" t="s">
        <v>4</v>
      </c>
      <c r="B6" s="237" t="s">
        <v>27</v>
      </c>
      <c r="C6" s="218"/>
      <c r="D6" s="218"/>
      <c r="E6" s="218"/>
      <c r="F6" s="218"/>
      <c r="G6" s="221"/>
      <c r="H6" s="240"/>
      <c r="I6" s="22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25"/>
      <c r="W6" s="25"/>
      <c r="X6" s="25"/>
      <c r="Y6" s="25"/>
      <c r="Z6" s="25"/>
    </row>
    <row r="7" spans="1:26" ht="16.5" customHeight="1">
      <c r="A7" s="66" t="s">
        <v>6</v>
      </c>
      <c r="B7" s="237" t="s">
        <v>386</v>
      </c>
      <c r="C7" s="218"/>
      <c r="D7" s="218"/>
      <c r="E7" s="218"/>
      <c r="F7" s="218"/>
      <c r="G7" s="221"/>
      <c r="H7" s="240"/>
      <c r="I7" s="22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25"/>
      <c r="W7" s="25"/>
      <c r="X7" s="25"/>
      <c r="Y7" s="25"/>
      <c r="Z7" s="25"/>
    </row>
    <row r="8" spans="1:26" ht="16.5" customHeight="1">
      <c r="A8" s="66" t="s">
        <v>8</v>
      </c>
      <c r="B8" s="237" t="s">
        <v>28</v>
      </c>
      <c r="C8" s="218"/>
      <c r="D8" s="218"/>
      <c r="E8" s="218"/>
      <c r="F8" s="218"/>
      <c r="G8" s="221"/>
      <c r="H8" s="240"/>
      <c r="I8" s="22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25"/>
      <c r="W8" s="25"/>
      <c r="X8" s="25"/>
      <c r="Y8" s="25"/>
      <c r="Z8" s="25"/>
    </row>
    <row r="9" spans="1:26" ht="16.5" customHeight="1">
      <c r="A9" s="66" t="s">
        <v>10</v>
      </c>
      <c r="B9" s="237" t="s">
        <v>29</v>
      </c>
      <c r="C9" s="218"/>
      <c r="D9" s="218"/>
      <c r="E9" s="218"/>
      <c r="F9" s="218"/>
      <c r="G9" s="221"/>
      <c r="H9" s="240"/>
      <c r="I9" s="22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25"/>
      <c r="W9" s="25"/>
      <c r="X9" s="25"/>
      <c r="Y9" s="25"/>
      <c r="Z9" s="25"/>
    </row>
    <row r="10" spans="1:26" ht="16.5" customHeight="1">
      <c r="A10" s="66" t="s">
        <v>12</v>
      </c>
      <c r="B10" s="237" t="s">
        <v>30</v>
      </c>
      <c r="C10" s="218"/>
      <c r="D10" s="218"/>
      <c r="E10" s="218"/>
      <c r="F10" s="218"/>
      <c r="G10" s="221"/>
      <c r="H10" s="240">
        <v>12</v>
      </c>
      <c r="I10" s="22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25"/>
      <c r="W10" s="25"/>
      <c r="X10" s="25"/>
      <c r="Y10" s="25"/>
      <c r="Z10" s="25"/>
    </row>
    <row r="11" spans="1:26" ht="16.5" customHeight="1">
      <c r="A11" s="243" t="s">
        <v>31</v>
      </c>
      <c r="B11" s="218"/>
      <c r="C11" s="218"/>
      <c r="D11" s="218"/>
      <c r="E11" s="218"/>
      <c r="F11" s="218"/>
      <c r="G11" s="218"/>
      <c r="H11" s="218"/>
      <c r="I11" s="22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25"/>
      <c r="W11" s="25"/>
      <c r="X11" s="25"/>
      <c r="Y11" s="25"/>
      <c r="Z11" s="25"/>
    </row>
    <row r="12" spans="1:26" ht="16.5" customHeight="1">
      <c r="A12" s="66" t="s">
        <v>14</v>
      </c>
      <c r="B12" s="237" t="s">
        <v>32</v>
      </c>
      <c r="C12" s="218"/>
      <c r="D12" s="218"/>
      <c r="E12" s="221"/>
      <c r="F12" s="244" t="s">
        <v>33</v>
      </c>
      <c r="G12" s="218"/>
      <c r="H12" s="218"/>
      <c r="I12" s="22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25"/>
      <c r="W12" s="25"/>
      <c r="X12" s="25"/>
      <c r="Y12" s="25"/>
      <c r="Z12" s="25"/>
    </row>
    <row r="13" spans="1:26" ht="16.5" customHeight="1">
      <c r="A13" s="66" t="s">
        <v>16</v>
      </c>
      <c r="B13" s="237" t="s">
        <v>34</v>
      </c>
      <c r="C13" s="218"/>
      <c r="D13" s="218"/>
      <c r="E13" s="221"/>
      <c r="F13" s="240" t="s">
        <v>298</v>
      </c>
      <c r="G13" s="218"/>
      <c r="H13" s="218"/>
      <c r="I13" s="22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25"/>
      <c r="W13" s="25"/>
      <c r="X13" s="25"/>
      <c r="Y13" s="25"/>
      <c r="Z13" s="25"/>
    </row>
    <row r="14" spans="1:26" ht="16.5" customHeight="1">
      <c r="A14" s="66" t="s">
        <v>18</v>
      </c>
      <c r="B14" s="237" t="s">
        <v>35</v>
      </c>
      <c r="C14" s="218"/>
      <c r="D14" s="218"/>
      <c r="E14" s="221"/>
      <c r="F14" s="241" t="s">
        <v>308</v>
      </c>
      <c r="G14" s="218"/>
      <c r="H14" s="218"/>
      <c r="I14" s="22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25"/>
      <c r="W14" s="25"/>
      <c r="X14" s="25"/>
      <c r="Y14" s="25"/>
      <c r="Z14" s="25"/>
    </row>
    <row r="15" spans="1:26" ht="16.5" customHeight="1">
      <c r="A15" s="66" t="s">
        <v>20</v>
      </c>
      <c r="B15" s="237" t="s">
        <v>36</v>
      </c>
      <c r="C15" s="218"/>
      <c r="D15" s="218"/>
      <c r="E15" s="221"/>
      <c r="F15" s="242" t="s">
        <v>307</v>
      </c>
      <c r="G15" s="233"/>
      <c r="H15" s="233"/>
      <c r="I15" s="234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25"/>
      <c r="W15" s="25"/>
      <c r="X15" s="25"/>
      <c r="Y15" s="25"/>
      <c r="Z15" s="25"/>
    </row>
    <row r="16" spans="1:26" ht="16.5" customHeight="1">
      <c r="A16" s="66" t="s">
        <v>37</v>
      </c>
      <c r="B16" s="237" t="s">
        <v>38</v>
      </c>
      <c r="C16" s="218"/>
      <c r="D16" s="218"/>
      <c r="E16" s="221"/>
      <c r="F16" s="239" t="s">
        <v>310</v>
      </c>
      <c r="G16" s="218"/>
      <c r="H16" s="218"/>
      <c r="I16" s="22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25"/>
      <c r="W16" s="25"/>
      <c r="X16" s="25"/>
      <c r="Y16" s="25"/>
      <c r="Z16" s="25"/>
    </row>
    <row r="17" spans="1:26" ht="16.5" customHeight="1">
      <c r="A17" s="66" t="s">
        <v>39</v>
      </c>
      <c r="B17" s="237" t="s">
        <v>40</v>
      </c>
      <c r="C17" s="218"/>
      <c r="D17" s="218"/>
      <c r="E17" s="221"/>
      <c r="F17" s="240" t="s">
        <v>41</v>
      </c>
      <c r="G17" s="218"/>
      <c r="H17" s="218"/>
      <c r="I17" s="22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25"/>
      <c r="W17" s="25"/>
      <c r="X17" s="25"/>
      <c r="Y17" s="25"/>
      <c r="Z17" s="25"/>
    </row>
    <row r="18" spans="1:26" ht="16.5" customHeight="1">
      <c r="A18" s="224" t="s">
        <v>42</v>
      </c>
      <c r="B18" s="218"/>
      <c r="C18" s="218"/>
      <c r="D18" s="218"/>
      <c r="E18" s="218"/>
      <c r="F18" s="218"/>
      <c r="G18" s="218"/>
      <c r="H18" s="218"/>
      <c r="I18" s="22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25"/>
      <c r="W18" s="25"/>
      <c r="X18" s="25"/>
      <c r="Y18" s="25"/>
      <c r="Z18" s="25"/>
    </row>
    <row r="19" spans="1:26" ht="16.5" customHeight="1">
      <c r="A19" s="52" t="s">
        <v>43</v>
      </c>
      <c r="B19" s="223" t="s">
        <v>44</v>
      </c>
      <c r="C19" s="218"/>
      <c r="D19" s="218"/>
      <c r="E19" s="218"/>
      <c r="F19" s="218"/>
      <c r="G19" s="218"/>
      <c r="H19" s="221"/>
      <c r="I19" s="52" t="s">
        <v>45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25"/>
      <c r="W19" s="25"/>
      <c r="X19" s="25"/>
      <c r="Y19" s="25"/>
      <c r="Z19" s="25"/>
    </row>
    <row r="20" spans="1:26" ht="16.5" customHeight="1">
      <c r="A20" s="66" t="s">
        <v>2</v>
      </c>
      <c r="B20" s="237" t="s">
        <v>46</v>
      </c>
      <c r="C20" s="218"/>
      <c r="D20" s="218"/>
      <c r="E20" s="218"/>
      <c r="F20" s="218"/>
      <c r="G20" s="218"/>
      <c r="H20" s="221"/>
      <c r="I20" s="8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25"/>
      <c r="W20" s="25"/>
      <c r="X20" s="25"/>
      <c r="Y20" s="25"/>
      <c r="Z20" s="25"/>
    </row>
    <row r="21" spans="1:26" ht="16.5" customHeight="1">
      <c r="A21" s="66" t="s">
        <v>4</v>
      </c>
      <c r="B21" s="237" t="s">
        <v>317</v>
      </c>
      <c r="C21" s="218"/>
      <c r="D21" s="218"/>
      <c r="E21" s="218"/>
      <c r="F21" s="218"/>
      <c r="G21" s="218"/>
      <c r="H21" s="221"/>
      <c r="I21" s="8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25"/>
      <c r="W21" s="25"/>
      <c r="X21" s="25"/>
      <c r="Y21" s="25"/>
      <c r="Z21" s="25"/>
    </row>
    <row r="22" spans="1:26" ht="16.5" customHeight="1">
      <c r="A22" s="66" t="s">
        <v>6</v>
      </c>
      <c r="B22" s="238" t="s">
        <v>318</v>
      </c>
      <c r="C22" s="233"/>
      <c r="D22" s="233"/>
      <c r="E22" s="233"/>
      <c r="F22" s="233"/>
      <c r="G22" s="233"/>
      <c r="H22" s="234"/>
      <c r="I22" s="109">
        <f>I20+I21</f>
        <v>0</v>
      </c>
      <c r="J22" s="104"/>
      <c r="K22" s="104"/>
      <c r="L22" s="104"/>
      <c r="M22" s="104"/>
      <c r="N22" s="104"/>
      <c r="O22" s="1"/>
      <c r="P22" s="1"/>
      <c r="Q22" s="1"/>
      <c r="R22" s="1"/>
      <c r="S22" s="1"/>
      <c r="T22" s="1"/>
      <c r="U22" s="1"/>
      <c r="V22" s="25"/>
      <c r="W22" s="25"/>
      <c r="X22" s="25"/>
      <c r="Y22" s="25"/>
      <c r="Z22" s="25"/>
    </row>
    <row r="23" spans="1:26" ht="16.5" customHeight="1">
      <c r="A23" s="66" t="s">
        <v>8</v>
      </c>
      <c r="B23" s="237" t="s">
        <v>47</v>
      </c>
      <c r="C23" s="218"/>
      <c r="D23" s="218"/>
      <c r="E23" s="218"/>
      <c r="F23" s="218"/>
      <c r="G23" s="218"/>
      <c r="H23" s="221"/>
      <c r="I23" s="8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25"/>
      <c r="W23" s="25"/>
      <c r="X23" s="25"/>
      <c r="Y23" s="25"/>
      <c r="Z23" s="25"/>
    </row>
    <row r="24" spans="1:26" ht="16.5" customHeight="1">
      <c r="A24" s="66" t="s">
        <v>10</v>
      </c>
      <c r="B24" s="236" t="s">
        <v>306</v>
      </c>
      <c r="C24" s="218"/>
      <c r="D24" s="218"/>
      <c r="E24" s="218"/>
      <c r="F24" s="218"/>
      <c r="G24" s="218"/>
      <c r="H24" s="221"/>
      <c r="I24" s="81">
        <v>0</v>
      </c>
      <c r="J24" s="104"/>
      <c r="K24" s="104"/>
      <c r="L24" s="104"/>
      <c r="M24" s="104"/>
      <c r="N24" s="1"/>
      <c r="O24" s="1"/>
      <c r="P24" s="1"/>
      <c r="Q24" s="1"/>
      <c r="R24" s="1"/>
      <c r="S24" s="1"/>
      <c r="T24" s="1"/>
      <c r="U24" s="1"/>
      <c r="V24" s="25"/>
      <c r="W24" s="25"/>
      <c r="X24" s="25"/>
      <c r="Y24" s="25"/>
      <c r="Z24" s="25"/>
    </row>
    <row r="25" spans="1:26" ht="16.5" customHeight="1">
      <c r="A25" s="54"/>
      <c r="B25" s="223" t="s">
        <v>48</v>
      </c>
      <c r="C25" s="218"/>
      <c r="D25" s="218"/>
      <c r="E25" s="218"/>
      <c r="F25" s="218"/>
      <c r="G25" s="218"/>
      <c r="H25" s="221"/>
      <c r="I25" s="82">
        <f>I22</f>
        <v>0</v>
      </c>
      <c r="J25" s="104"/>
      <c r="K25" s="104"/>
      <c r="L25" s="104"/>
      <c r="M25" s="104"/>
      <c r="N25" s="1"/>
      <c r="O25" s="1"/>
      <c r="P25" s="1"/>
      <c r="Q25" s="1"/>
      <c r="R25" s="1"/>
      <c r="S25" s="1"/>
      <c r="T25" s="1"/>
      <c r="U25" s="1"/>
      <c r="V25" s="25"/>
      <c r="W25" s="25"/>
      <c r="X25" s="25"/>
      <c r="Y25" s="25"/>
      <c r="Z25" s="25"/>
    </row>
    <row r="26" spans="1:26" ht="16.5" customHeight="1">
      <c r="A26" s="224" t="s">
        <v>49</v>
      </c>
      <c r="B26" s="218"/>
      <c r="C26" s="218"/>
      <c r="D26" s="218"/>
      <c r="E26" s="218"/>
      <c r="F26" s="218"/>
      <c r="G26" s="218"/>
      <c r="H26" s="218"/>
      <c r="I26" s="22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25"/>
      <c r="W26" s="25"/>
      <c r="X26" s="25"/>
      <c r="Y26" s="25"/>
      <c r="Z26" s="25"/>
    </row>
    <row r="27" spans="1:26" ht="16.5" customHeight="1">
      <c r="A27" s="52" t="s">
        <v>50</v>
      </c>
      <c r="B27" s="223" t="s">
        <v>51</v>
      </c>
      <c r="C27" s="218"/>
      <c r="D27" s="218"/>
      <c r="E27" s="218"/>
      <c r="F27" s="218"/>
      <c r="G27" s="221"/>
      <c r="H27" s="52" t="s">
        <v>52</v>
      </c>
      <c r="I27" s="52" t="s">
        <v>45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25"/>
      <c r="W27" s="25"/>
      <c r="X27" s="25"/>
      <c r="Y27" s="25"/>
      <c r="Z27" s="25"/>
    </row>
    <row r="28" spans="1:26" ht="16.5" customHeight="1">
      <c r="A28" s="66" t="s">
        <v>2</v>
      </c>
      <c r="B28" s="220" t="s">
        <v>53</v>
      </c>
      <c r="C28" s="218"/>
      <c r="D28" s="218"/>
      <c r="E28" s="218"/>
      <c r="F28" s="218"/>
      <c r="G28" s="221"/>
      <c r="H28" s="15">
        <f>1/12</f>
        <v>8.3333333333333329E-2</v>
      </c>
      <c r="I28" s="81">
        <f>I25*H28</f>
        <v>0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25"/>
      <c r="W28" s="25"/>
      <c r="X28" s="25"/>
      <c r="Y28" s="25"/>
      <c r="Z28" s="25"/>
    </row>
    <row r="29" spans="1:26" ht="16.5" customHeight="1">
      <c r="A29" s="66" t="s">
        <v>4</v>
      </c>
      <c r="B29" s="220" t="s">
        <v>54</v>
      </c>
      <c r="C29" s="218"/>
      <c r="D29" s="218"/>
      <c r="E29" s="218"/>
      <c r="F29" s="218"/>
      <c r="G29" s="221"/>
      <c r="H29" s="15">
        <f>((1/12)/3)</f>
        <v>2.7777777777777776E-2</v>
      </c>
      <c r="I29" s="81">
        <f>I25*H29</f>
        <v>0</v>
      </c>
      <c r="J29" s="1"/>
      <c r="K29" s="103"/>
      <c r="L29" s="1"/>
      <c r="M29" s="1"/>
      <c r="N29" s="1"/>
      <c r="O29" s="1"/>
      <c r="P29" s="1"/>
      <c r="Q29" s="1"/>
      <c r="R29" s="1"/>
      <c r="S29" s="1"/>
      <c r="T29" s="1"/>
      <c r="U29" s="1"/>
      <c r="V29" s="25"/>
      <c r="W29" s="25"/>
      <c r="X29" s="25"/>
      <c r="Y29" s="25"/>
      <c r="Z29" s="25"/>
    </row>
    <row r="30" spans="1:26" ht="16.5" customHeight="1">
      <c r="A30" s="18"/>
      <c r="B30" s="222" t="s">
        <v>55</v>
      </c>
      <c r="C30" s="218"/>
      <c r="D30" s="218"/>
      <c r="E30" s="218"/>
      <c r="F30" s="218"/>
      <c r="G30" s="218"/>
      <c r="H30" s="221"/>
      <c r="I30" s="83">
        <f>SUM(I28:I29)</f>
        <v>0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5"/>
      <c r="W30" s="25"/>
      <c r="X30" s="25"/>
      <c r="Y30" s="25"/>
      <c r="Z30" s="25"/>
    </row>
    <row r="31" spans="1:26" ht="16.5" customHeight="1">
      <c r="A31" s="52" t="s">
        <v>56</v>
      </c>
      <c r="B31" s="223" t="s">
        <v>57</v>
      </c>
      <c r="C31" s="218"/>
      <c r="D31" s="218"/>
      <c r="E31" s="218"/>
      <c r="F31" s="218"/>
      <c r="G31" s="221"/>
      <c r="H31" s="60" t="s">
        <v>58</v>
      </c>
      <c r="I31" s="52" t="s">
        <v>45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25"/>
      <c r="W31" s="25"/>
      <c r="X31" s="25"/>
      <c r="Y31" s="25"/>
      <c r="Z31" s="25"/>
    </row>
    <row r="32" spans="1:26" ht="16.5" customHeight="1">
      <c r="A32" s="66" t="s">
        <v>2</v>
      </c>
      <c r="B32" s="4" t="s">
        <v>59</v>
      </c>
      <c r="C32" s="5"/>
      <c r="D32" s="5"/>
      <c r="E32" s="5"/>
      <c r="F32" s="5"/>
      <c r="G32" s="68"/>
      <c r="H32" s="6">
        <v>0.2</v>
      </c>
      <c r="I32" s="81">
        <f>(($I$25+$I$30)*H32)</f>
        <v>0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25"/>
      <c r="W32" s="25"/>
      <c r="X32" s="25"/>
      <c r="Y32" s="25"/>
      <c r="Z32" s="25"/>
    </row>
    <row r="33" spans="1:26" ht="16.5" customHeight="1">
      <c r="A33" s="66" t="s">
        <v>4</v>
      </c>
      <c r="B33" s="3" t="s">
        <v>60</v>
      </c>
      <c r="C33" s="7"/>
      <c r="D33" s="7"/>
      <c r="E33" s="7"/>
      <c r="F33" s="7"/>
      <c r="G33" s="69"/>
      <c r="H33" s="6">
        <v>2.5000000000000001E-2</v>
      </c>
      <c r="I33" s="81">
        <f t="shared" ref="I33:I39" si="0">(($I$25+$I$30)*H33)</f>
        <v>0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25"/>
      <c r="W33" s="25"/>
      <c r="X33" s="25"/>
      <c r="Y33" s="25"/>
      <c r="Z33" s="25"/>
    </row>
    <row r="34" spans="1:26" s="119" customFormat="1" ht="16.5" customHeight="1">
      <c r="A34" s="112" t="s">
        <v>6</v>
      </c>
      <c r="B34" s="113" t="s">
        <v>61</v>
      </c>
      <c r="C34" s="114"/>
      <c r="D34" s="114"/>
      <c r="E34" s="114"/>
      <c r="F34" s="114"/>
      <c r="G34" s="115"/>
      <c r="H34" s="116">
        <v>0.03</v>
      </c>
      <c r="I34" s="117">
        <f t="shared" si="0"/>
        <v>0</v>
      </c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</row>
    <row r="35" spans="1:26" ht="16.5" customHeight="1">
      <c r="A35" s="66" t="s">
        <v>8</v>
      </c>
      <c r="B35" s="3" t="s">
        <v>62</v>
      </c>
      <c r="C35" s="7"/>
      <c r="D35" s="7"/>
      <c r="E35" s="7"/>
      <c r="F35" s="7"/>
      <c r="G35" s="69"/>
      <c r="H35" s="6">
        <v>1.4999999999999999E-2</v>
      </c>
      <c r="I35" s="81">
        <f t="shared" si="0"/>
        <v>0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25"/>
      <c r="W35" s="25"/>
      <c r="X35" s="25"/>
      <c r="Y35" s="25"/>
      <c r="Z35" s="25"/>
    </row>
    <row r="36" spans="1:26" ht="16.5" customHeight="1">
      <c r="A36" s="66" t="s">
        <v>10</v>
      </c>
      <c r="B36" s="3" t="s">
        <v>63</v>
      </c>
      <c r="C36" s="7"/>
      <c r="D36" s="7"/>
      <c r="E36" s="7"/>
      <c r="F36" s="7"/>
      <c r="G36" s="69"/>
      <c r="H36" s="6">
        <v>0.01</v>
      </c>
      <c r="I36" s="81">
        <f t="shared" si="0"/>
        <v>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25"/>
      <c r="W36" s="25"/>
      <c r="X36" s="25"/>
      <c r="Y36" s="25"/>
      <c r="Z36" s="25"/>
    </row>
    <row r="37" spans="1:26" ht="16.5" customHeight="1">
      <c r="A37" s="66" t="s">
        <v>12</v>
      </c>
      <c r="B37" s="3" t="s">
        <v>64</v>
      </c>
      <c r="C37" s="7"/>
      <c r="D37" s="7"/>
      <c r="E37" s="7"/>
      <c r="F37" s="7"/>
      <c r="G37" s="69"/>
      <c r="H37" s="6">
        <v>6.0000000000000001E-3</v>
      </c>
      <c r="I37" s="81">
        <f t="shared" si="0"/>
        <v>0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25"/>
      <c r="W37" s="25"/>
      <c r="X37" s="25"/>
      <c r="Y37" s="25"/>
      <c r="Z37" s="25"/>
    </row>
    <row r="38" spans="1:26" ht="16.5" customHeight="1">
      <c r="A38" s="66" t="s">
        <v>14</v>
      </c>
      <c r="B38" s="3" t="s">
        <v>65</v>
      </c>
      <c r="C38" s="7"/>
      <c r="D38" s="7"/>
      <c r="E38" s="7"/>
      <c r="F38" s="7"/>
      <c r="G38" s="69"/>
      <c r="H38" s="6">
        <v>2E-3</v>
      </c>
      <c r="I38" s="81">
        <f t="shared" si="0"/>
        <v>0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25"/>
      <c r="W38" s="25"/>
      <c r="X38" s="25"/>
      <c r="Y38" s="25"/>
      <c r="Z38" s="25"/>
    </row>
    <row r="39" spans="1:26" ht="16.5" customHeight="1">
      <c r="A39" s="66" t="s">
        <v>16</v>
      </c>
      <c r="B39" s="3" t="s">
        <v>66</v>
      </c>
      <c r="C39" s="7"/>
      <c r="D39" s="7"/>
      <c r="E39" s="7"/>
      <c r="F39" s="7"/>
      <c r="G39" s="69"/>
      <c r="H39" s="6">
        <v>0.08</v>
      </c>
      <c r="I39" s="81">
        <f t="shared" si="0"/>
        <v>0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25"/>
      <c r="W39" s="25"/>
      <c r="X39" s="25"/>
      <c r="Y39" s="25"/>
      <c r="Z39" s="25"/>
    </row>
    <row r="40" spans="1:26" ht="16.5" customHeight="1">
      <c r="A40" s="66"/>
      <c r="B40" s="9" t="s">
        <v>67</v>
      </c>
      <c r="C40" s="7"/>
      <c r="D40" s="7"/>
      <c r="E40" s="7"/>
      <c r="F40" s="7"/>
      <c r="G40" s="69"/>
      <c r="H40" s="10">
        <f t="shared" ref="H40:I40" si="1">SUM(H32:H39)</f>
        <v>0.36800000000000005</v>
      </c>
      <c r="I40" s="84">
        <f t="shared" si="1"/>
        <v>0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25"/>
      <c r="W40" s="25"/>
      <c r="X40" s="25"/>
      <c r="Y40" s="25"/>
      <c r="Z40" s="25"/>
    </row>
    <row r="41" spans="1:26" ht="16.5" customHeight="1">
      <c r="A41" s="52" t="s">
        <v>68</v>
      </c>
      <c r="B41" s="223" t="s">
        <v>69</v>
      </c>
      <c r="C41" s="218"/>
      <c r="D41" s="218"/>
      <c r="E41" s="218"/>
      <c r="F41" s="218"/>
      <c r="G41" s="218"/>
      <c r="H41" s="221"/>
      <c r="I41" s="52" t="s">
        <v>45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25"/>
      <c r="W41" s="25"/>
      <c r="X41" s="25"/>
      <c r="Y41" s="25"/>
      <c r="Z41" s="25"/>
    </row>
    <row r="42" spans="1:26" ht="16.5" customHeight="1">
      <c r="A42" s="66" t="s">
        <v>2</v>
      </c>
      <c r="B42" s="9" t="s">
        <v>70</v>
      </c>
      <c r="C42" s="70" t="s">
        <v>71</v>
      </c>
      <c r="D42" s="16"/>
      <c r="E42" s="12" t="s">
        <v>72</v>
      </c>
      <c r="F42" s="71"/>
      <c r="G42" s="12" t="s">
        <v>73</v>
      </c>
      <c r="H42" s="72"/>
      <c r="I42" s="81">
        <f>((D42*F42*H42)-H43)</f>
        <v>0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25"/>
      <c r="W42" s="25"/>
      <c r="X42" s="25"/>
      <c r="Y42" s="25"/>
      <c r="Z42" s="25"/>
    </row>
    <row r="43" spans="1:26" ht="16.5" customHeight="1">
      <c r="A43" s="42" t="s">
        <v>74</v>
      </c>
      <c r="B43" s="3" t="s">
        <v>75</v>
      </c>
      <c r="C43" s="12"/>
      <c r="D43" s="12"/>
      <c r="E43" s="12" t="s">
        <v>76</v>
      </c>
      <c r="F43" s="73"/>
      <c r="G43" s="12" t="s">
        <v>77</v>
      </c>
      <c r="H43" s="72"/>
      <c r="I43" s="8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25"/>
      <c r="W43" s="25"/>
      <c r="X43" s="25"/>
      <c r="Y43" s="25"/>
      <c r="Z43" s="25"/>
    </row>
    <row r="44" spans="1:26" ht="16.5" customHeight="1">
      <c r="A44" s="66" t="s">
        <v>4</v>
      </c>
      <c r="B44" s="222" t="s">
        <v>378</v>
      </c>
      <c r="C44" s="218"/>
      <c r="D44" s="218"/>
      <c r="E44" s="218"/>
      <c r="F44" s="218"/>
      <c r="G44" s="218"/>
      <c r="H44" s="221"/>
      <c r="I44" s="81">
        <f>H45-H46</f>
        <v>0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25"/>
      <c r="W44" s="25"/>
      <c r="X44" s="25"/>
      <c r="Y44" s="25"/>
      <c r="Z44" s="25"/>
    </row>
    <row r="45" spans="1:26" ht="16.5" customHeight="1">
      <c r="A45" s="42" t="s">
        <v>78</v>
      </c>
      <c r="B45" s="3" t="s">
        <v>79</v>
      </c>
      <c r="C45" s="12"/>
      <c r="D45" s="12"/>
      <c r="E45" s="12" t="s">
        <v>80</v>
      </c>
      <c r="F45" s="16"/>
      <c r="G45" s="12" t="s">
        <v>81</v>
      </c>
      <c r="H45" s="72"/>
      <c r="I45" s="85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25"/>
      <c r="W45" s="25"/>
      <c r="X45" s="25"/>
      <c r="Y45" s="25"/>
      <c r="Z45" s="25"/>
    </row>
    <row r="46" spans="1:26" ht="16.5" customHeight="1">
      <c r="A46" s="42" t="s">
        <v>82</v>
      </c>
      <c r="B46" s="14" t="s">
        <v>83</v>
      </c>
      <c r="C46" s="74"/>
      <c r="D46" s="74"/>
      <c r="E46" s="75" t="s">
        <v>76</v>
      </c>
      <c r="F46" s="73"/>
      <c r="G46" s="56" t="s">
        <v>84</v>
      </c>
      <c r="H46" s="72">
        <f>H45*F46</f>
        <v>0</v>
      </c>
      <c r="I46" s="85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25"/>
      <c r="W46" s="25"/>
      <c r="X46" s="25"/>
      <c r="Y46" s="25"/>
      <c r="Z46" s="25"/>
    </row>
    <row r="47" spans="1:26" ht="16.5" customHeight="1">
      <c r="A47" s="42" t="s">
        <v>85</v>
      </c>
      <c r="B47" s="14" t="s">
        <v>86</v>
      </c>
      <c r="C47" s="74"/>
      <c r="D47" s="74"/>
      <c r="E47" s="75" t="s">
        <v>76</v>
      </c>
      <c r="F47" s="76"/>
      <c r="G47" s="56"/>
      <c r="H47" s="72"/>
      <c r="I47" s="85">
        <f>H45*F47</f>
        <v>0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25"/>
      <c r="W47" s="25"/>
      <c r="X47" s="25"/>
      <c r="Y47" s="25"/>
      <c r="Z47" s="25"/>
    </row>
    <row r="48" spans="1:26" ht="16.5" customHeight="1">
      <c r="A48" s="66" t="s">
        <v>6</v>
      </c>
      <c r="B48" s="67" t="s">
        <v>379</v>
      </c>
      <c r="C48" s="74"/>
      <c r="D48" s="74"/>
      <c r="E48" s="74"/>
      <c r="F48" s="74"/>
      <c r="G48" s="56" t="s">
        <v>87</v>
      </c>
      <c r="H48" s="72"/>
      <c r="I48" s="81">
        <f>H48</f>
        <v>0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25"/>
      <c r="W48" s="25"/>
      <c r="X48" s="25"/>
      <c r="Y48" s="25"/>
      <c r="Z48" s="25"/>
    </row>
    <row r="49" spans="1:26" ht="16.5" customHeight="1">
      <c r="A49" s="66" t="s">
        <v>8</v>
      </c>
      <c r="B49" s="9" t="s">
        <v>380</v>
      </c>
      <c r="C49" s="7"/>
      <c r="D49" s="7"/>
      <c r="E49" s="12" t="s">
        <v>88</v>
      </c>
      <c r="F49" s="77"/>
      <c r="G49" s="12" t="s">
        <v>76</v>
      </c>
      <c r="H49" s="78"/>
      <c r="I49" s="81">
        <f>F49*H49</f>
        <v>0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25"/>
      <c r="W49" s="25"/>
      <c r="X49" s="25"/>
      <c r="Y49" s="25"/>
      <c r="Z49" s="25"/>
    </row>
    <row r="50" spans="1:26" ht="16.5" customHeight="1">
      <c r="A50" s="66" t="s">
        <v>10</v>
      </c>
      <c r="B50" s="222" t="s">
        <v>89</v>
      </c>
      <c r="C50" s="218"/>
      <c r="D50" s="218"/>
      <c r="E50" s="218"/>
      <c r="F50" s="218"/>
      <c r="G50" s="218"/>
      <c r="H50" s="221"/>
      <c r="I50" s="81">
        <v>0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25"/>
      <c r="W50" s="25"/>
      <c r="X50" s="25"/>
      <c r="Y50" s="25"/>
      <c r="Z50" s="25"/>
    </row>
    <row r="51" spans="1:26" ht="16.5" customHeight="1">
      <c r="A51" s="66" t="s">
        <v>12</v>
      </c>
      <c r="B51" s="222" t="s">
        <v>381</v>
      </c>
      <c r="C51" s="218"/>
      <c r="D51" s="218"/>
      <c r="E51" s="218"/>
      <c r="F51" s="218"/>
      <c r="G51" s="218"/>
      <c r="H51" s="221"/>
      <c r="I51" s="85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25"/>
      <c r="W51" s="25"/>
      <c r="X51" s="25"/>
      <c r="Y51" s="25"/>
      <c r="Z51" s="25"/>
    </row>
    <row r="52" spans="1:26" ht="16.5" customHeight="1">
      <c r="A52" s="66" t="s">
        <v>14</v>
      </c>
      <c r="B52" s="222" t="s">
        <v>382</v>
      </c>
      <c r="C52" s="218"/>
      <c r="D52" s="218"/>
      <c r="E52" s="218"/>
      <c r="F52" s="218"/>
      <c r="G52" s="218"/>
      <c r="H52" s="221"/>
      <c r="I52" s="85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25"/>
      <c r="W52" s="25"/>
      <c r="X52" s="25"/>
      <c r="Y52" s="25"/>
      <c r="Z52" s="25"/>
    </row>
    <row r="53" spans="1:26" ht="16.5" customHeight="1">
      <c r="A53" s="18"/>
      <c r="B53" s="222" t="s">
        <v>90</v>
      </c>
      <c r="C53" s="218"/>
      <c r="D53" s="218"/>
      <c r="E53" s="218"/>
      <c r="F53" s="218"/>
      <c r="G53" s="218"/>
      <c r="H53" s="221"/>
      <c r="I53" s="83">
        <f>SUM(I42:I52)</f>
        <v>0</v>
      </c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25"/>
      <c r="W53" s="25"/>
      <c r="X53" s="25"/>
      <c r="Y53" s="25"/>
      <c r="Z53" s="25"/>
    </row>
    <row r="54" spans="1:26" ht="16.5" customHeight="1">
      <c r="A54" s="54"/>
      <c r="B54" s="223" t="s">
        <v>91</v>
      </c>
      <c r="C54" s="218"/>
      <c r="D54" s="218"/>
      <c r="E54" s="218"/>
      <c r="F54" s="218"/>
      <c r="G54" s="218"/>
      <c r="H54" s="221"/>
      <c r="I54" s="82">
        <f>I30+I40+I53</f>
        <v>0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25"/>
      <c r="W54" s="25"/>
      <c r="X54" s="25"/>
      <c r="Y54" s="25"/>
      <c r="Z54" s="25"/>
    </row>
    <row r="55" spans="1:26" ht="16.5" customHeight="1">
      <c r="A55" s="224" t="s">
        <v>92</v>
      </c>
      <c r="B55" s="218"/>
      <c r="C55" s="218"/>
      <c r="D55" s="218"/>
      <c r="E55" s="218"/>
      <c r="F55" s="218"/>
      <c r="G55" s="218"/>
      <c r="H55" s="218"/>
      <c r="I55" s="22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25"/>
      <c r="W55" s="25"/>
      <c r="X55" s="25"/>
      <c r="Y55" s="25"/>
      <c r="Z55" s="25"/>
    </row>
    <row r="56" spans="1:26" ht="16.5" customHeight="1">
      <c r="A56" s="79"/>
      <c r="B56" s="235" t="s">
        <v>93</v>
      </c>
      <c r="C56" s="218"/>
      <c r="D56" s="218"/>
      <c r="E56" s="218"/>
      <c r="F56" s="218"/>
      <c r="G56" s="218"/>
      <c r="H56" s="80" t="s">
        <v>58</v>
      </c>
      <c r="I56" s="79" t="s">
        <v>45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25"/>
      <c r="W56" s="25"/>
      <c r="X56" s="25"/>
      <c r="Y56" s="25"/>
      <c r="Z56" s="25"/>
    </row>
    <row r="57" spans="1:26" ht="16.5" customHeight="1">
      <c r="A57" s="51"/>
      <c r="B57" s="220" t="s">
        <v>94</v>
      </c>
      <c r="C57" s="218"/>
      <c r="D57" s="218"/>
      <c r="E57" s="218"/>
      <c r="F57" s="218"/>
      <c r="G57" s="218"/>
      <c r="H57" s="221"/>
      <c r="I57" s="86">
        <f>I25+I30+I67</f>
        <v>0</v>
      </c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25"/>
      <c r="W57" s="25"/>
      <c r="X57" s="25"/>
      <c r="Y57" s="25"/>
      <c r="Z57" s="25"/>
    </row>
    <row r="58" spans="1:26" ht="16.5" customHeight="1">
      <c r="A58" s="66" t="s">
        <v>2</v>
      </c>
      <c r="B58" s="3" t="s">
        <v>95</v>
      </c>
      <c r="C58" s="12"/>
      <c r="D58" s="12"/>
      <c r="E58" s="12"/>
      <c r="F58" s="12"/>
      <c r="G58" s="12"/>
      <c r="H58" s="15">
        <f>1/12*0.05</f>
        <v>4.1666666666666666E-3</v>
      </c>
      <c r="I58" s="81">
        <f>$I$57*H58</f>
        <v>0</v>
      </c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25"/>
      <c r="W58" s="25"/>
      <c r="X58" s="25"/>
      <c r="Y58" s="25"/>
      <c r="Z58" s="25"/>
    </row>
    <row r="59" spans="1:26" ht="16.5" customHeight="1">
      <c r="A59" s="66" t="s">
        <v>4</v>
      </c>
      <c r="B59" s="3" t="s">
        <v>96</v>
      </c>
      <c r="C59" s="12"/>
      <c r="D59" s="12"/>
      <c r="E59" s="12"/>
      <c r="F59" s="12"/>
      <c r="G59" s="12"/>
      <c r="H59" s="15">
        <f>H58*0.08</f>
        <v>3.3333333333333332E-4</v>
      </c>
      <c r="I59" s="81">
        <f t="shared" ref="I59:I63" si="2">$I$57*H59</f>
        <v>0</v>
      </c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25"/>
      <c r="W59" s="25"/>
      <c r="X59" s="25"/>
      <c r="Y59" s="25"/>
      <c r="Z59" s="25"/>
    </row>
    <row r="60" spans="1:26" ht="16.5" customHeight="1">
      <c r="A60" s="66" t="s">
        <v>6</v>
      </c>
      <c r="B60" s="3" t="s">
        <v>97</v>
      </c>
      <c r="C60" s="12"/>
      <c r="D60" s="12"/>
      <c r="E60" s="12"/>
      <c r="F60" s="12"/>
      <c r="G60" s="12"/>
      <c r="H60" s="15">
        <v>3.44E-2</v>
      </c>
      <c r="I60" s="81">
        <f t="shared" si="2"/>
        <v>0</v>
      </c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25"/>
      <c r="W60" s="25"/>
      <c r="X60" s="25"/>
      <c r="Y60" s="25"/>
      <c r="Z60" s="25"/>
    </row>
    <row r="61" spans="1:26" ht="16.5" customHeight="1">
      <c r="A61" s="66" t="s">
        <v>8</v>
      </c>
      <c r="B61" s="14" t="s">
        <v>98</v>
      </c>
      <c r="C61" s="12"/>
      <c r="D61" s="12"/>
      <c r="E61" s="12"/>
      <c r="F61" s="16"/>
      <c r="G61" s="12"/>
      <c r="H61" s="15">
        <f>(7/30)/12</f>
        <v>1.9444444444444445E-2</v>
      </c>
      <c r="I61" s="81">
        <f t="shared" si="2"/>
        <v>0</v>
      </c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25"/>
      <c r="W61" s="25"/>
      <c r="X61" s="25"/>
      <c r="Y61" s="25"/>
      <c r="Z61" s="25"/>
    </row>
    <row r="62" spans="1:26" ht="16.5" customHeight="1">
      <c r="A62" s="66" t="s">
        <v>10</v>
      </c>
      <c r="B62" s="3" t="s">
        <v>99</v>
      </c>
      <c r="C62" s="12"/>
      <c r="D62" s="12"/>
      <c r="E62" s="12"/>
      <c r="F62" s="12"/>
      <c r="G62" s="12"/>
      <c r="H62" s="15">
        <f>H61*H40</f>
        <v>7.1555555555555565E-3</v>
      </c>
      <c r="I62" s="81">
        <f t="shared" si="2"/>
        <v>0</v>
      </c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25"/>
      <c r="W62" s="25"/>
      <c r="X62" s="25"/>
      <c r="Y62" s="25"/>
      <c r="Z62" s="25"/>
    </row>
    <row r="63" spans="1:26" ht="16.5" customHeight="1">
      <c r="A63" s="66" t="s">
        <v>12</v>
      </c>
      <c r="B63" s="3" t="s">
        <v>100</v>
      </c>
      <c r="C63" s="12"/>
      <c r="D63" s="12"/>
      <c r="E63" s="12"/>
      <c r="F63" s="12"/>
      <c r="G63" s="12"/>
      <c r="H63" s="15">
        <f>H61*0.08*0.4</f>
        <v>6.2222222222222236E-4</v>
      </c>
      <c r="I63" s="81">
        <f t="shared" si="2"/>
        <v>0</v>
      </c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25"/>
      <c r="W63" s="25"/>
      <c r="X63" s="25"/>
      <c r="Y63" s="25"/>
      <c r="Z63" s="25"/>
    </row>
    <row r="64" spans="1:26" ht="16.5" customHeight="1">
      <c r="A64" s="52"/>
      <c r="B64" s="223" t="s">
        <v>101</v>
      </c>
      <c r="C64" s="218"/>
      <c r="D64" s="218"/>
      <c r="E64" s="218"/>
      <c r="F64" s="218"/>
      <c r="G64" s="218"/>
      <c r="H64" s="221"/>
      <c r="I64" s="82">
        <f>SUM(I58:I63)</f>
        <v>0</v>
      </c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25"/>
      <c r="W64" s="25"/>
      <c r="X64" s="25"/>
      <c r="Y64" s="25"/>
      <c r="Z64" s="25"/>
    </row>
    <row r="65" spans="1:26" ht="16.5" customHeight="1">
      <c r="A65" s="224" t="s">
        <v>102</v>
      </c>
      <c r="B65" s="218"/>
      <c r="C65" s="218"/>
      <c r="D65" s="218"/>
      <c r="E65" s="218"/>
      <c r="F65" s="218"/>
      <c r="G65" s="218"/>
      <c r="H65" s="218"/>
      <c r="I65" s="22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25"/>
      <c r="W65" s="25"/>
      <c r="X65" s="25"/>
      <c r="Y65" s="25"/>
      <c r="Z65" s="25"/>
    </row>
    <row r="66" spans="1:26" ht="16.5" customHeight="1">
      <c r="A66" s="52"/>
      <c r="B66" s="232" t="s">
        <v>103</v>
      </c>
      <c r="C66" s="233"/>
      <c r="D66" s="233"/>
      <c r="E66" s="233"/>
      <c r="F66" s="233"/>
      <c r="G66" s="234"/>
      <c r="H66" s="52" t="s">
        <v>58</v>
      </c>
      <c r="I66" s="52" t="s">
        <v>45</v>
      </c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25"/>
      <c r="W66" s="25"/>
      <c r="X66" s="25"/>
      <c r="Y66" s="25"/>
      <c r="Z66" s="25"/>
    </row>
    <row r="67" spans="1:26" ht="16.5" customHeight="1">
      <c r="A67" s="107" t="s">
        <v>2</v>
      </c>
      <c r="B67" s="3" t="s">
        <v>104</v>
      </c>
      <c r="C67" s="7"/>
      <c r="D67" s="7"/>
      <c r="E67" s="7"/>
      <c r="F67" s="7"/>
      <c r="G67" s="69"/>
      <c r="H67" s="15">
        <f>1/12</f>
        <v>8.3333333333333329E-2</v>
      </c>
      <c r="I67" s="108">
        <f t="shared" ref="I67:I72" si="3">$I$25*H67</f>
        <v>0</v>
      </c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25"/>
      <c r="W67" s="25"/>
      <c r="X67" s="25"/>
      <c r="Y67" s="25"/>
      <c r="Z67" s="25"/>
    </row>
    <row r="68" spans="1:26" ht="16.5" customHeight="1">
      <c r="A68" s="107" t="s">
        <v>4</v>
      </c>
      <c r="B68" s="3" t="s">
        <v>105</v>
      </c>
      <c r="C68" s="7"/>
      <c r="D68" s="7"/>
      <c r="E68" s="7"/>
      <c r="F68" s="7"/>
      <c r="G68" s="69"/>
      <c r="H68" s="15">
        <f>1/30/12</f>
        <v>2.7777777777777779E-3</v>
      </c>
      <c r="I68" s="108">
        <f t="shared" si="3"/>
        <v>0</v>
      </c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25"/>
      <c r="W68" s="25"/>
      <c r="X68" s="25"/>
      <c r="Y68" s="25"/>
      <c r="Z68" s="25"/>
    </row>
    <row r="69" spans="1:26" ht="16.5" customHeight="1">
      <c r="A69" s="107" t="s">
        <v>6</v>
      </c>
      <c r="B69" s="3" t="s">
        <v>106</v>
      </c>
      <c r="C69" s="7"/>
      <c r="D69" s="7"/>
      <c r="E69" s="7"/>
      <c r="F69" s="7"/>
      <c r="G69" s="69"/>
      <c r="H69" s="15">
        <f>5/30/12*0.015</f>
        <v>2.0833333333333332E-4</v>
      </c>
      <c r="I69" s="108">
        <f t="shared" si="3"/>
        <v>0</v>
      </c>
      <c r="J69" s="105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25"/>
      <c r="W69" s="25"/>
      <c r="X69" s="25"/>
      <c r="Y69" s="25"/>
      <c r="Z69" s="25"/>
    </row>
    <row r="70" spans="1:26" ht="16.5" customHeight="1">
      <c r="A70" s="107" t="s">
        <v>8</v>
      </c>
      <c r="B70" s="3" t="s">
        <v>107</v>
      </c>
      <c r="C70" s="12"/>
      <c r="D70" s="12"/>
      <c r="E70" s="12"/>
      <c r="F70" s="16"/>
      <c r="G70" s="13"/>
      <c r="H70" s="15">
        <f>(1/12/30)*0.0178*15</f>
        <v>7.4166666666666662E-4</v>
      </c>
      <c r="I70" s="108">
        <f t="shared" si="3"/>
        <v>0</v>
      </c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25"/>
      <c r="W70" s="25"/>
      <c r="X70" s="25"/>
      <c r="Y70" s="25"/>
      <c r="Z70" s="25"/>
    </row>
    <row r="71" spans="1:26" ht="16.5" customHeight="1">
      <c r="A71" s="107" t="s">
        <v>10</v>
      </c>
      <c r="B71" s="3" t="s">
        <v>108</v>
      </c>
      <c r="C71" s="7"/>
      <c r="D71" s="7"/>
      <c r="E71" s="7"/>
      <c r="F71" s="7"/>
      <c r="G71" s="69"/>
      <c r="H71" s="15">
        <v>2.8999999999999998E-3</v>
      </c>
      <c r="I71" s="108">
        <f t="shared" si="3"/>
        <v>0</v>
      </c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25"/>
      <c r="W71" s="25"/>
      <c r="X71" s="25"/>
      <c r="Y71" s="25"/>
      <c r="Z71" s="25"/>
    </row>
    <row r="72" spans="1:26" ht="16.5" customHeight="1">
      <c r="A72" s="107" t="s">
        <v>12</v>
      </c>
      <c r="B72" s="3" t="s">
        <v>109</v>
      </c>
      <c r="C72" s="7"/>
      <c r="D72" s="7"/>
      <c r="E72" s="7"/>
      <c r="F72" s="7"/>
      <c r="G72" s="69"/>
      <c r="H72" s="15">
        <f>5/12/30</f>
        <v>1.388888888888889E-2</v>
      </c>
      <c r="I72" s="108">
        <f t="shared" si="3"/>
        <v>0</v>
      </c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25"/>
      <c r="W72" s="25"/>
      <c r="X72" s="25"/>
      <c r="Y72" s="25"/>
      <c r="Z72" s="25"/>
    </row>
    <row r="73" spans="1:26" ht="16.5" customHeight="1">
      <c r="A73" s="222" t="s">
        <v>110</v>
      </c>
      <c r="B73" s="218"/>
      <c r="C73" s="218"/>
      <c r="D73" s="218"/>
      <c r="E73" s="218"/>
      <c r="F73" s="218"/>
      <c r="G73" s="218"/>
      <c r="H73" s="221"/>
      <c r="I73" s="84">
        <f>SUM(I67:I72)</f>
        <v>0</v>
      </c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25"/>
      <c r="W73" s="25"/>
      <c r="X73" s="25"/>
      <c r="Y73" s="25"/>
      <c r="Z73" s="25"/>
    </row>
    <row r="74" spans="1:26" ht="16.5" customHeight="1">
      <c r="A74" s="66" t="s">
        <v>14</v>
      </c>
      <c r="B74" s="220" t="s">
        <v>111</v>
      </c>
      <c r="C74" s="218"/>
      <c r="D74" s="218"/>
      <c r="E74" s="218"/>
      <c r="F74" s="218"/>
      <c r="G74" s="218"/>
      <c r="H74" s="221"/>
      <c r="I74" s="84">
        <f>I73*H40</f>
        <v>0</v>
      </c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25"/>
      <c r="W74" s="25"/>
      <c r="X74" s="25"/>
      <c r="Y74" s="25"/>
      <c r="Z74" s="25"/>
    </row>
    <row r="75" spans="1:26" ht="16.5" customHeight="1">
      <c r="A75" s="52"/>
      <c r="B75" s="223" t="s">
        <v>112</v>
      </c>
      <c r="C75" s="218"/>
      <c r="D75" s="218"/>
      <c r="E75" s="218"/>
      <c r="F75" s="218"/>
      <c r="G75" s="218"/>
      <c r="H75" s="221"/>
      <c r="I75" s="82">
        <f>SUM(I73:I74)</f>
        <v>0</v>
      </c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25"/>
      <c r="W75" s="25"/>
      <c r="X75" s="25"/>
      <c r="Y75" s="25"/>
      <c r="Z75" s="25"/>
    </row>
    <row r="76" spans="1:26" ht="16.5" customHeight="1">
      <c r="A76" s="224" t="s">
        <v>113</v>
      </c>
      <c r="B76" s="218"/>
      <c r="C76" s="218"/>
      <c r="D76" s="218"/>
      <c r="E76" s="218"/>
      <c r="F76" s="218"/>
      <c r="G76" s="218"/>
      <c r="H76" s="218"/>
      <c r="I76" s="22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25"/>
      <c r="W76" s="25"/>
      <c r="X76" s="25"/>
      <c r="Y76" s="25"/>
      <c r="Z76" s="25"/>
    </row>
    <row r="77" spans="1:26" ht="16.5" customHeight="1">
      <c r="A77" s="79"/>
      <c r="B77" s="227" t="s">
        <v>114</v>
      </c>
      <c r="C77" s="218"/>
      <c r="D77" s="218"/>
      <c r="E77" s="218"/>
      <c r="F77" s="218"/>
      <c r="G77" s="218"/>
      <c r="H77" s="221"/>
      <c r="I77" s="79" t="s">
        <v>45</v>
      </c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25"/>
      <c r="W77" s="25"/>
      <c r="X77" s="25"/>
      <c r="Y77" s="25"/>
      <c r="Z77" s="25"/>
    </row>
    <row r="78" spans="1:26" ht="16.5" customHeight="1">
      <c r="A78" s="66" t="s">
        <v>2</v>
      </c>
      <c r="B78" s="228" t="s">
        <v>301</v>
      </c>
      <c r="C78" s="218"/>
      <c r="D78" s="218"/>
      <c r="E78" s="218"/>
      <c r="F78" s="218"/>
      <c r="G78" s="218"/>
      <c r="H78" s="221"/>
      <c r="I78" s="81">
        <f>EPI!D26</f>
        <v>0</v>
      </c>
      <c r="J78" s="104"/>
      <c r="K78" s="104"/>
      <c r="L78" s="104"/>
      <c r="M78" s="104"/>
      <c r="N78" s="1"/>
      <c r="O78" s="1"/>
      <c r="P78" s="1"/>
      <c r="Q78" s="1"/>
      <c r="R78" s="1"/>
      <c r="S78" s="1"/>
      <c r="T78" s="1"/>
      <c r="U78" s="1"/>
      <c r="V78" s="25"/>
      <c r="W78" s="25"/>
      <c r="X78" s="25"/>
      <c r="Y78" s="25"/>
      <c r="Z78" s="25"/>
    </row>
    <row r="79" spans="1:26" ht="16.5" customHeight="1">
      <c r="A79" s="66" t="s">
        <v>4</v>
      </c>
      <c r="B79" s="220" t="s">
        <v>116</v>
      </c>
      <c r="C79" s="218"/>
      <c r="D79" s="218"/>
      <c r="E79" s="218"/>
      <c r="F79" s="218"/>
      <c r="G79" s="218"/>
      <c r="H79" s="221"/>
      <c r="I79" s="81">
        <v>0</v>
      </c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25"/>
      <c r="W79" s="25"/>
      <c r="X79" s="25"/>
      <c r="Y79" s="25"/>
      <c r="Z79" s="25"/>
    </row>
    <row r="80" spans="1:26" ht="16.5" customHeight="1">
      <c r="A80" s="66" t="s">
        <v>6</v>
      </c>
      <c r="B80" s="220" t="s">
        <v>300</v>
      </c>
      <c r="C80" s="229"/>
      <c r="D80" s="229"/>
      <c r="E80" s="229"/>
      <c r="F80" s="229"/>
      <c r="G80" s="229"/>
      <c r="H80" s="230"/>
      <c r="I80" s="81">
        <f>EPI!B14</f>
        <v>0</v>
      </c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25"/>
      <c r="W80" s="25"/>
      <c r="X80" s="25"/>
      <c r="Y80" s="25"/>
      <c r="Z80" s="25"/>
    </row>
    <row r="81" spans="1:26" ht="16.5" customHeight="1">
      <c r="A81" s="54"/>
      <c r="B81" s="231" t="s">
        <v>117</v>
      </c>
      <c r="C81" s="218"/>
      <c r="D81" s="218"/>
      <c r="E81" s="218"/>
      <c r="F81" s="218"/>
      <c r="G81" s="218"/>
      <c r="H81" s="221"/>
      <c r="I81" s="82">
        <f>SUM(I78:I80)</f>
        <v>0</v>
      </c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25"/>
      <c r="W81" s="25"/>
      <c r="X81" s="25"/>
      <c r="Y81" s="25"/>
      <c r="Z81" s="25"/>
    </row>
    <row r="82" spans="1:26" ht="16.5" customHeight="1">
      <c r="A82" s="224" t="s">
        <v>118</v>
      </c>
      <c r="B82" s="218"/>
      <c r="C82" s="218"/>
      <c r="D82" s="218"/>
      <c r="E82" s="218"/>
      <c r="F82" s="218"/>
      <c r="G82" s="218"/>
      <c r="H82" s="218"/>
      <c r="I82" s="22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25"/>
      <c r="W82" s="25"/>
      <c r="X82" s="25"/>
      <c r="Y82" s="25"/>
      <c r="Z82" s="25"/>
    </row>
    <row r="83" spans="1:26" ht="16.5" customHeight="1">
      <c r="A83" s="66"/>
      <c r="B83" s="222" t="s">
        <v>119</v>
      </c>
      <c r="C83" s="218"/>
      <c r="D83" s="218"/>
      <c r="E83" s="218"/>
      <c r="F83" s="218"/>
      <c r="G83" s="218"/>
      <c r="H83" s="221"/>
      <c r="I83" s="81">
        <f>I25+I54+I64+I75+I81</f>
        <v>0</v>
      </c>
      <c r="J83" s="94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25"/>
      <c r="W83" s="25"/>
      <c r="X83" s="25"/>
      <c r="Y83" s="25"/>
      <c r="Z83" s="25"/>
    </row>
    <row r="84" spans="1:26" ht="16.5" customHeight="1">
      <c r="A84" s="66" t="s">
        <v>2</v>
      </c>
      <c r="B84" s="222" t="s">
        <v>120</v>
      </c>
      <c r="C84" s="218"/>
      <c r="D84" s="218"/>
      <c r="E84" s="218"/>
      <c r="F84" s="218"/>
      <c r="G84" s="221"/>
      <c r="H84" s="196">
        <v>0.03</v>
      </c>
      <c r="I84" s="81">
        <f>I83*H84</f>
        <v>0</v>
      </c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25"/>
      <c r="W84" s="25"/>
      <c r="X84" s="25"/>
      <c r="Y84" s="25"/>
      <c r="Z84" s="25"/>
    </row>
    <row r="85" spans="1:26" ht="16.5" customHeight="1">
      <c r="A85" s="66" t="s">
        <v>4</v>
      </c>
      <c r="B85" s="222" t="s">
        <v>121</v>
      </c>
      <c r="C85" s="218"/>
      <c r="D85" s="218"/>
      <c r="E85" s="218"/>
      <c r="F85" s="218"/>
      <c r="G85" s="221"/>
      <c r="H85" s="196">
        <v>6.7900000000000002E-2</v>
      </c>
      <c r="I85" s="81">
        <f>I83*H85</f>
        <v>0</v>
      </c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25"/>
      <c r="W85" s="25"/>
      <c r="X85" s="25"/>
      <c r="Y85" s="25"/>
      <c r="Z85" s="25"/>
    </row>
    <row r="86" spans="1:26" ht="16.5" customHeight="1">
      <c r="A86" s="66"/>
      <c r="B86" s="226" t="s">
        <v>110</v>
      </c>
      <c r="C86" s="218"/>
      <c r="D86" s="218"/>
      <c r="E86" s="218"/>
      <c r="F86" s="218"/>
      <c r="G86" s="221"/>
      <c r="H86" s="196"/>
      <c r="I86" s="84">
        <f>SUM(I84:I85)</f>
        <v>0</v>
      </c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25"/>
      <c r="W86" s="25"/>
      <c r="X86" s="25"/>
      <c r="Y86" s="25"/>
      <c r="Z86" s="25"/>
    </row>
    <row r="87" spans="1:26" ht="16.5" customHeight="1">
      <c r="A87" s="66"/>
      <c r="B87" s="225"/>
      <c r="C87" s="218"/>
      <c r="D87" s="218"/>
      <c r="E87" s="218"/>
      <c r="F87" s="218"/>
      <c r="G87" s="218"/>
      <c r="H87" s="221"/>
      <c r="I87" s="81"/>
      <c r="J87" s="1"/>
      <c r="K87" s="94"/>
      <c r="L87" s="1"/>
      <c r="M87" s="1"/>
      <c r="N87" s="1"/>
      <c r="O87" s="1"/>
      <c r="P87" s="1"/>
      <c r="Q87" s="1"/>
      <c r="R87" s="1"/>
      <c r="S87" s="1"/>
      <c r="T87" s="1"/>
      <c r="U87" s="1"/>
      <c r="V87" s="25"/>
      <c r="W87" s="25"/>
      <c r="X87" s="25"/>
      <c r="Y87" s="25"/>
      <c r="Z87" s="25"/>
    </row>
    <row r="88" spans="1:26" ht="16.5" customHeight="1">
      <c r="A88" s="66" t="s">
        <v>122</v>
      </c>
      <c r="B88" s="222" t="s">
        <v>123</v>
      </c>
      <c r="C88" s="218"/>
      <c r="D88" s="218"/>
      <c r="E88" s="218"/>
      <c r="F88" s="218"/>
      <c r="G88" s="218"/>
      <c r="H88" s="221"/>
      <c r="I88" s="8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25"/>
      <c r="W88" s="25"/>
      <c r="X88" s="25"/>
      <c r="Y88" s="25"/>
      <c r="Z88" s="25"/>
    </row>
    <row r="89" spans="1:26" ht="16.5" customHeight="1">
      <c r="A89" s="66" t="s">
        <v>124</v>
      </c>
      <c r="B89" s="220" t="s">
        <v>125</v>
      </c>
      <c r="C89" s="218"/>
      <c r="D89" s="218"/>
      <c r="E89" s="218"/>
      <c r="F89" s="218"/>
      <c r="G89" s="221"/>
      <c r="H89" s="197">
        <f>1-H90-H91-H92</f>
        <v>0.88250000000000006</v>
      </c>
      <c r="I89" s="81">
        <f>(I83+I86)/H89</f>
        <v>0</v>
      </c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25"/>
      <c r="W89" s="25"/>
      <c r="X89" s="25"/>
      <c r="Y89" s="25"/>
      <c r="Z89" s="25"/>
    </row>
    <row r="90" spans="1:26" ht="16.5" customHeight="1">
      <c r="A90" s="66" t="s">
        <v>126</v>
      </c>
      <c r="B90" s="220" t="s">
        <v>127</v>
      </c>
      <c r="C90" s="218"/>
      <c r="D90" s="218"/>
      <c r="E90" s="218"/>
      <c r="F90" s="218"/>
      <c r="G90" s="221"/>
      <c r="H90" s="196">
        <v>7.5999999999999998E-2</v>
      </c>
      <c r="I90" s="81">
        <f>I89*H90</f>
        <v>0</v>
      </c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25"/>
      <c r="W90" s="25"/>
      <c r="X90" s="25"/>
      <c r="Y90" s="25"/>
      <c r="Z90" s="25"/>
    </row>
    <row r="91" spans="1:26" ht="16.5" customHeight="1">
      <c r="A91" s="66" t="s">
        <v>128</v>
      </c>
      <c r="B91" s="220" t="s">
        <v>129</v>
      </c>
      <c r="C91" s="218"/>
      <c r="D91" s="218"/>
      <c r="E91" s="218"/>
      <c r="F91" s="218"/>
      <c r="G91" s="221"/>
      <c r="H91" s="196">
        <v>1.6500000000000001E-2</v>
      </c>
      <c r="I91" s="81">
        <f>I89*H91</f>
        <v>0</v>
      </c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25"/>
      <c r="W91" s="25"/>
      <c r="X91" s="25"/>
      <c r="Y91" s="25"/>
      <c r="Z91" s="25"/>
    </row>
    <row r="92" spans="1:26" ht="16.5" customHeight="1">
      <c r="A92" s="66" t="s">
        <v>130</v>
      </c>
      <c r="B92" s="220" t="s">
        <v>131</v>
      </c>
      <c r="C92" s="218"/>
      <c r="D92" s="218"/>
      <c r="E92" s="218"/>
      <c r="F92" s="218"/>
      <c r="G92" s="221"/>
      <c r="H92" s="196">
        <v>2.5000000000000001E-2</v>
      </c>
      <c r="I92" s="81">
        <f>I89*H92</f>
        <v>0</v>
      </c>
      <c r="J92" s="106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25"/>
      <c r="W92" s="25"/>
      <c r="X92" s="25"/>
      <c r="Y92" s="25"/>
      <c r="Z92" s="25"/>
    </row>
    <row r="93" spans="1:26" ht="16.5" customHeight="1">
      <c r="A93" s="66"/>
      <c r="B93" s="222" t="s">
        <v>132</v>
      </c>
      <c r="C93" s="218"/>
      <c r="D93" s="218"/>
      <c r="E93" s="218"/>
      <c r="F93" s="218"/>
      <c r="G93" s="221"/>
      <c r="H93" s="196">
        <f t="shared" ref="H93:I93" si="4">SUM(H90:H92)</f>
        <v>0.11749999999999999</v>
      </c>
      <c r="I93" s="84">
        <f t="shared" si="4"/>
        <v>0</v>
      </c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25"/>
      <c r="W93" s="25"/>
      <c r="X93" s="25"/>
      <c r="Y93" s="25"/>
      <c r="Z93" s="25"/>
    </row>
    <row r="94" spans="1:26" ht="16.5" customHeight="1">
      <c r="A94" s="52"/>
      <c r="B94" s="223" t="s">
        <v>133</v>
      </c>
      <c r="C94" s="218"/>
      <c r="D94" s="218"/>
      <c r="E94" s="218"/>
      <c r="F94" s="218"/>
      <c r="G94" s="218"/>
      <c r="H94" s="221"/>
      <c r="I94" s="82">
        <f>I86+I93</f>
        <v>0</v>
      </c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25"/>
      <c r="W94" s="25"/>
      <c r="X94" s="25"/>
      <c r="Y94" s="25"/>
      <c r="Z94" s="25"/>
    </row>
    <row r="95" spans="1:26" ht="16.5" customHeight="1">
      <c r="A95" s="1"/>
      <c r="B95" s="1"/>
      <c r="C95" s="1"/>
      <c r="D95" s="1"/>
      <c r="E95" s="1"/>
      <c r="F95" s="1"/>
      <c r="G95" s="1"/>
      <c r="H95" s="1"/>
      <c r="I95" s="94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25"/>
      <c r="W95" s="25"/>
      <c r="X95" s="25"/>
      <c r="Y95" s="25"/>
      <c r="Z95" s="25"/>
    </row>
    <row r="96" spans="1:26" ht="16.5" customHeight="1">
      <c r="A96" s="224" t="s">
        <v>134</v>
      </c>
      <c r="B96" s="218"/>
      <c r="C96" s="218"/>
      <c r="D96" s="218"/>
      <c r="E96" s="218"/>
      <c r="F96" s="218"/>
      <c r="G96" s="218"/>
      <c r="H96" s="218"/>
      <c r="I96" s="22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25"/>
      <c r="W96" s="25"/>
      <c r="X96" s="25"/>
      <c r="Y96" s="25"/>
      <c r="Z96" s="25"/>
    </row>
    <row r="97" spans="1:26" ht="16.5" customHeight="1">
      <c r="A97" s="66" t="s">
        <v>2</v>
      </c>
      <c r="B97" s="217" t="s">
        <v>3</v>
      </c>
      <c r="C97" s="218"/>
      <c r="D97" s="218"/>
      <c r="E97" s="218"/>
      <c r="F97" s="218"/>
      <c r="G97" s="218"/>
      <c r="H97" s="218"/>
      <c r="I97" s="81">
        <f>I25</f>
        <v>0</v>
      </c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25"/>
      <c r="W97" s="25"/>
      <c r="X97" s="25"/>
      <c r="Y97" s="25"/>
      <c r="Z97" s="25"/>
    </row>
    <row r="98" spans="1:26" ht="16.5" customHeight="1">
      <c r="A98" s="66" t="s">
        <v>4</v>
      </c>
      <c r="B98" s="217" t="s">
        <v>5</v>
      </c>
      <c r="C98" s="218"/>
      <c r="D98" s="218"/>
      <c r="E98" s="218"/>
      <c r="F98" s="218"/>
      <c r="G98" s="218"/>
      <c r="H98" s="218"/>
      <c r="I98" s="81">
        <f>I54</f>
        <v>0</v>
      </c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25"/>
      <c r="W98" s="25"/>
      <c r="X98" s="25"/>
      <c r="Y98" s="25"/>
      <c r="Z98" s="25"/>
    </row>
    <row r="99" spans="1:26" ht="16.5" customHeight="1">
      <c r="A99" s="66" t="s">
        <v>6</v>
      </c>
      <c r="B99" s="217" t="s">
        <v>7</v>
      </c>
      <c r="C99" s="218"/>
      <c r="D99" s="218"/>
      <c r="E99" s="218"/>
      <c r="F99" s="218"/>
      <c r="G99" s="218"/>
      <c r="H99" s="218"/>
      <c r="I99" s="81">
        <f>I64</f>
        <v>0</v>
      </c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25"/>
      <c r="W99" s="25"/>
      <c r="X99" s="25"/>
      <c r="Y99" s="25"/>
      <c r="Z99" s="25"/>
    </row>
    <row r="100" spans="1:26" ht="16.5" customHeight="1">
      <c r="A100" s="66" t="s">
        <v>8</v>
      </c>
      <c r="B100" s="7" t="s">
        <v>9</v>
      </c>
      <c r="C100" s="7"/>
      <c r="D100" s="7"/>
      <c r="E100" s="7"/>
      <c r="F100" s="64"/>
      <c r="G100" s="12"/>
      <c r="H100" s="87"/>
      <c r="I100" s="85">
        <f>I75</f>
        <v>0</v>
      </c>
      <c r="J100" s="94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25"/>
      <c r="W100" s="25"/>
      <c r="X100" s="25"/>
      <c r="Y100" s="25"/>
      <c r="Z100" s="25"/>
    </row>
    <row r="101" spans="1:26" ht="16.5" customHeight="1">
      <c r="A101" s="66" t="s">
        <v>10</v>
      </c>
      <c r="B101" s="74" t="s">
        <v>11</v>
      </c>
      <c r="C101" s="74"/>
      <c r="D101" s="74"/>
      <c r="E101" s="88"/>
      <c r="F101" s="89"/>
      <c r="G101" s="56"/>
      <c r="H101" s="87"/>
      <c r="I101" s="85">
        <f>I81</f>
        <v>0</v>
      </c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25"/>
      <c r="W101" s="25"/>
      <c r="X101" s="25"/>
      <c r="Y101" s="25"/>
      <c r="Z101" s="25"/>
    </row>
    <row r="102" spans="1:26" ht="16.5" customHeight="1">
      <c r="A102" s="52"/>
      <c r="B102" s="219" t="s">
        <v>135</v>
      </c>
      <c r="C102" s="218"/>
      <c r="D102" s="218"/>
      <c r="E102" s="218"/>
      <c r="F102" s="218"/>
      <c r="G102" s="218"/>
      <c r="H102" s="218"/>
      <c r="I102" s="82">
        <f>SUM(I97:I101)</f>
        <v>0</v>
      </c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25"/>
      <c r="W102" s="25"/>
      <c r="X102" s="25"/>
      <c r="Y102" s="25"/>
      <c r="Z102" s="25"/>
    </row>
    <row r="103" spans="1:26" ht="16.5" customHeight="1">
      <c r="A103" s="66" t="s">
        <v>12</v>
      </c>
      <c r="B103" s="74" t="s">
        <v>13</v>
      </c>
      <c r="C103" s="74"/>
      <c r="D103" s="74"/>
      <c r="E103" s="88"/>
      <c r="F103" s="89"/>
      <c r="G103" s="56"/>
      <c r="H103" s="87"/>
      <c r="I103" s="85">
        <f>I94</f>
        <v>0</v>
      </c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25"/>
      <c r="W103" s="25"/>
      <c r="X103" s="25"/>
      <c r="Y103" s="25"/>
      <c r="Z103" s="25"/>
    </row>
    <row r="104" spans="1:26" ht="16.5" customHeight="1">
      <c r="A104" s="52"/>
      <c r="B104" s="63" t="s">
        <v>136</v>
      </c>
      <c r="C104" s="63"/>
      <c r="D104" s="63"/>
      <c r="E104" s="90"/>
      <c r="F104" s="91"/>
      <c r="G104" s="92"/>
      <c r="H104" s="93"/>
      <c r="I104" s="82">
        <f>I102+I103</f>
        <v>0</v>
      </c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25"/>
      <c r="W104" s="25"/>
      <c r="X104" s="25"/>
      <c r="Y104" s="25"/>
      <c r="Z104" s="25"/>
    </row>
    <row r="105" spans="1:26" ht="12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</sheetData>
  <mergeCells count="85">
    <mergeCell ref="A1:I1"/>
    <mergeCell ref="A2:E2"/>
    <mergeCell ref="F2:I2"/>
    <mergeCell ref="A3:E3"/>
    <mergeCell ref="F3:I3"/>
    <mergeCell ref="A4:I4"/>
    <mergeCell ref="B5:G5"/>
    <mergeCell ref="H5:I5"/>
    <mergeCell ref="B6:G6"/>
    <mergeCell ref="H6:I6"/>
    <mergeCell ref="B7:G7"/>
    <mergeCell ref="H7:I7"/>
    <mergeCell ref="B8:G8"/>
    <mergeCell ref="H8:I8"/>
    <mergeCell ref="B9:G9"/>
    <mergeCell ref="H9:I9"/>
    <mergeCell ref="B10:G10"/>
    <mergeCell ref="H10:I10"/>
    <mergeCell ref="A11:I11"/>
    <mergeCell ref="B12:E12"/>
    <mergeCell ref="F12:I12"/>
    <mergeCell ref="B13:E13"/>
    <mergeCell ref="F13:I13"/>
    <mergeCell ref="B14:E14"/>
    <mergeCell ref="F14:I14"/>
    <mergeCell ref="B15:E15"/>
    <mergeCell ref="F15:I15"/>
    <mergeCell ref="B16:E16"/>
    <mergeCell ref="F16:I16"/>
    <mergeCell ref="B17:E17"/>
    <mergeCell ref="F17:I17"/>
    <mergeCell ref="A18:I18"/>
    <mergeCell ref="B19:H19"/>
    <mergeCell ref="B20:H20"/>
    <mergeCell ref="B21:H21"/>
    <mergeCell ref="B22:H22"/>
    <mergeCell ref="B23:H23"/>
    <mergeCell ref="B24:H24"/>
    <mergeCell ref="B25:H25"/>
    <mergeCell ref="A26:I26"/>
    <mergeCell ref="B27:G27"/>
    <mergeCell ref="B28:G28"/>
    <mergeCell ref="B29:G29"/>
    <mergeCell ref="B30:H30"/>
    <mergeCell ref="B31:G31"/>
    <mergeCell ref="B41:H41"/>
    <mergeCell ref="B44:H44"/>
    <mergeCell ref="B50:H50"/>
    <mergeCell ref="B51:H51"/>
    <mergeCell ref="B52:H52"/>
    <mergeCell ref="B53:H53"/>
    <mergeCell ref="B54:H54"/>
    <mergeCell ref="A55:I55"/>
    <mergeCell ref="B56:G56"/>
    <mergeCell ref="B57:H57"/>
    <mergeCell ref="B64:H64"/>
    <mergeCell ref="A65:I65"/>
    <mergeCell ref="B66:G66"/>
    <mergeCell ref="A73:H73"/>
    <mergeCell ref="B74:H74"/>
    <mergeCell ref="B75:H75"/>
    <mergeCell ref="A76:I76"/>
    <mergeCell ref="B77:H77"/>
    <mergeCell ref="B78:H78"/>
    <mergeCell ref="B79:H79"/>
    <mergeCell ref="B80:H80"/>
    <mergeCell ref="B81:H81"/>
    <mergeCell ref="A82:I82"/>
    <mergeCell ref="B83:H83"/>
    <mergeCell ref="B84:G84"/>
    <mergeCell ref="B85:G85"/>
    <mergeCell ref="B86:G86"/>
    <mergeCell ref="B87:H87"/>
    <mergeCell ref="B88:H88"/>
    <mergeCell ref="B89:G89"/>
    <mergeCell ref="B90:G90"/>
    <mergeCell ref="B91:G91"/>
    <mergeCell ref="B98:H98"/>
    <mergeCell ref="B99:H99"/>
    <mergeCell ref="B102:H102"/>
    <mergeCell ref="B92:G92"/>
    <mergeCell ref="B93:G93"/>
    <mergeCell ref="B94:H94"/>
    <mergeCell ref="A96:I96"/>
    <mergeCell ref="B97:H97"/>
  </mergeCells>
  <pageMargins left="0.39370078740157499" right="0.196850393700787" top="0.39370078740157499" bottom="0.196850393700787" header="0" footer="0"/>
  <pageSetup paperSize="9" scale="88" orientation="portrait" r:id="rId1"/>
  <rowBreaks count="1" manualBreakCount="1">
    <brk id="54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24"/>
  <sheetViews>
    <sheetView topLeftCell="A55" zoomScaleNormal="100" zoomScaleSheetLayoutView="85" workbookViewId="0">
      <selection activeCell="D139" sqref="D139"/>
    </sheetView>
  </sheetViews>
  <sheetFormatPr defaultColWidth="14.42578125" defaultRowHeight="15" customHeight="1"/>
  <cols>
    <col min="1" max="1" width="41.28515625" customWidth="1"/>
    <col min="2" max="6" width="15.7109375" customWidth="1"/>
    <col min="7" max="7" width="4.42578125" customWidth="1"/>
    <col min="8" max="25" width="9" customWidth="1"/>
  </cols>
  <sheetData>
    <row r="1" spans="1:25">
      <c r="A1" s="57"/>
      <c r="B1" s="1"/>
      <c r="C1" s="1"/>
      <c r="D1" s="1"/>
      <c r="E1" s="58"/>
      <c r="F1" s="58"/>
    </row>
    <row r="2" spans="1:25">
      <c r="A2" s="256" t="s">
        <v>137</v>
      </c>
      <c r="B2" s="257"/>
      <c r="C2" s="257"/>
      <c r="D2" s="257"/>
      <c r="E2" s="257"/>
      <c r="F2" s="281"/>
    </row>
    <row r="3" spans="1:25">
      <c r="A3" s="279" t="s">
        <v>138</v>
      </c>
      <c r="B3" s="271" t="s">
        <v>293</v>
      </c>
      <c r="C3" s="272"/>
      <c r="D3" s="271" t="s">
        <v>294</v>
      </c>
      <c r="E3" s="272"/>
      <c r="F3" s="136" t="s">
        <v>139</v>
      </c>
    </row>
    <row r="4" spans="1:25">
      <c r="A4" s="280"/>
      <c r="B4" s="259" t="s">
        <v>140</v>
      </c>
      <c r="C4" s="260"/>
      <c r="D4" s="259" t="s">
        <v>140</v>
      </c>
      <c r="E4" s="260"/>
      <c r="F4" s="135" t="s">
        <v>140</v>
      </c>
    </row>
    <row r="5" spans="1:25">
      <c r="A5" s="129" t="s">
        <v>324</v>
      </c>
      <c r="B5" s="261">
        <f>E61</f>
        <v>383.71</v>
      </c>
      <c r="C5" s="262"/>
      <c r="D5" s="261">
        <f>E85</f>
        <v>278.3</v>
      </c>
      <c r="E5" s="262"/>
      <c r="F5" s="134">
        <f t="shared" ref="F5" si="0">B5+D5</f>
        <v>662.01</v>
      </c>
    </row>
    <row r="6" spans="1:25" s="120" customFormat="1">
      <c r="A6" s="59" t="s">
        <v>325</v>
      </c>
      <c r="B6" s="261">
        <f>E107</f>
        <v>269.7</v>
      </c>
      <c r="C6" s="262"/>
      <c r="D6" s="261">
        <v>0</v>
      </c>
      <c r="E6" s="262"/>
      <c r="F6" s="134">
        <f>B6+D6</f>
        <v>269.7</v>
      </c>
    </row>
    <row r="7" spans="1:25" ht="15.75" customHeight="1">
      <c r="A7" s="60" t="s">
        <v>141</v>
      </c>
      <c r="B7" s="263">
        <f>SUM(B5:B6)</f>
        <v>653.41</v>
      </c>
      <c r="C7" s="264"/>
      <c r="D7" s="263">
        <f>SUM(D5:D6)</f>
        <v>278.3</v>
      </c>
      <c r="E7" s="264"/>
      <c r="F7" s="133">
        <f>SUM(B7:E7)</f>
        <v>931.71</v>
      </c>
    </row>
    <row r="8" spans="1:25" ht="15.75" customHeight="1">
      <c r="A8" s="273" t="s">
        <v>142</v>
      </c>
      <c r="B8" s="274"/>
      <c r="C8" s="274"/>
      <c r="D8" s="1"/>
      <c r="E8" s="58"/>
      <c r="F8" s="58"/>
    </row>
    <row r="9" spans="1:25" ht="15.75" customHeight="1">
      <c r="A9" s="61"/>
      <c r="B9" s="25"/>
      <c r="C9" s="25"/>
      <c r="D9" s="25"/>
      <c r="E9" s="62"/>
      <c r="F9" s="62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</row>
    <row r="10" spans="1:25" ht="15.75" hidden="1" customHeight="1">
      <c r="A10" s="256" t="s">
        <v>143</v>
      </c>
      <c r="B10" s="257"/>
      <c r="C10" s="257"/>
      <c r="D10" s="257"/>
      <c r="E10" s="257"/>
      <c r="F10" s="257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</row>
    <row r="11" spans="1:25" ht="15.75" hidden="1" customHeight="1">
      <c r="A11" s="259" t="s">
        <v>22</v>
      </c>
      <c r="B11" s="275"/>
      <c r="C11" s="275"/>
      <c r="D11" s="260"/>
      <c r="E11" s="279" t="s">
        <v>140</v>
      </c>
      <c r="F11" s="130" t="s">
        <v>144</v>
      </c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</row>
    <row r="12" spans="1:25" ht="15.75" hidden="1" customHeight="1">
      <c r="A12" s="276"/>
      <c r="B12" s="277"/>
      <c r="C12" s="277"/>
      <c r="D12" s="278"/>
      <c r="E12" s="280"/>
      <c r="F12" s="137" t="s">
        <v>145</v>
      </c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</row>
    <row r="13" spans="1:25" ht="15.75" hidden="1" customHeight="1">
      <c r="A13" s="223" t="s">
        <v>146</v>
      </c>
      <c r="B13" s="219"/>
      <c r="C13" s="219"/>
      <c r="D13" s="251"/>
      <c r="E13" s="45">
        <f>E14+E27+E28+E29+E31+E32+E35</f>
        <v>0</v>
      </c>
      <c r="F13" s="138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</row>
    <row r="14" spans="1:25" ht="15.75" hidden="1" customHeight="1">
      <c r="A14" s="248" t="s">
        <v>147</v>
      </c>
      <c r="B14" s="249"/>
      <c r="C14" s="249"/>
      <c r="D14" s="250"/>
      <c r="E14" s="46">
        <f>SUM(E15:E26)</f>
        <v>0</v>
      </c>
      <c r="F14" s="139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</row>
    <row r="15" spans="1:25" ht="15.75" hidden="1" customHeight="1">
      <c r="A15" s="237" t="s">
        <v>148</v>
      </c>
      <c r="B15" s="267"/>
      <c r="C15" s="267"/>
      <c r="D15" s="268"/>
      <c r="E15" s="47"/>
      <c r="F15" s="140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</row>
    <row r="16" spans="1:25" ht="15.75" hidden="1" customHeight="1">
      <c r="A16" s="237" t="s">
        <v>149</v>
      </c>
      <c r="B16" s="267"/>
      <c r="C16" s="267"/>
      <c r="D16" s="268"/>
      <c r="E16" s="47"/>
      <c r="F16" s="140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</row>
    <row r="17" spans="1:25" ht="15.75" hidden="1" customHeight="1">
      <c r="A17" s="237" t="s">
        <v>149</v>
      </c>
      <c r="B17" s="267"/>
      <c r="C17" s="267"/>
      <c r="D17" s="268"/>
      <c r="E17" s="47"/>
      <c r="F17" s="140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</row>
    <row r="18" spans="1:25" ht="15.75" hidden="1" customHeight="1">
      <c r="A18" s="237" t="s">
        <v>149</v>
      </c>
      <c r="B18" s="267"/>
      <c r="C18" s="267"/>
      <c r="D18" s="268"/>
      <c r="E18" s="41"/>
      <c r="F18" s="140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</row>
    <row r="19" spans="1:25" ht="15.75" hidden="1" customHeight="1">
      <c r="A19" s="237" t="s">
        <v>149</v>
      </c>
      <c r="B19" s="267"/>
      <c r="C19" s="267"/>
      <c r="D19" s="268"/>
      <c r="E19" s="41"/>
      <c r="F19" s="140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</row>
    <row r="20" spans="1:25" ht="15.75" hidden="1" customHeight="1">
      <c r="A20" s="237" t="s">
        <v>149</v>
      </c>
      <c r="B20" s="267"/>
      <c r="C20" s="267"/>
      <c r="D20" s="268"/>
      <c r="E20" s="41"/>
      <c r="F20" s="140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</row>
    <row r="21" spans="1:25" ht="15.75" hidden="1" customHeight="1">
      <c r="A21" s="237" t="s">
        <v>150</v>
      </c>
      <c r="B21" s="267"/>
      <c r="C21" s="267"/>
      <c r="D21" s="268"/>
      <c r="E21" s="41"/>
      <c r="F21" s="140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</row>
    <row r="22" spans="1:25" ht="15.75" hidden="1" customHeight="1">
      <c r="A22" s="237" t="s">
        <v>151</v>
      </c>
      <c r="B22" s="267"/>
      <c r="C22" s="267"/>
      <c r="D22" s="268"/>
      <c r="E22" s="41"/>
      <c r="F22" s="140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</row>
    <row r="23" spans="1:25" ht="15.75" hidden="1" customHeight="1">
      <c r="A23" s="237" t="s">
        <v>152</v>
      </c>
      <c r="B23" s="267"/>
      <c r="C23" s="267"/>
      <c r="D23" s="268"/>
      <c r="E23" s="41"/>
      <c r="F23" s="140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</row>
    <row r="24" spans="1:25" ht="15.75" hidden="1" customHeight="1">
      <c r="A24" s="237" t="s">
        <v>153</v>
      </c>
      <c r="B24" s="267"/>
      <c r="C24" s="267"/>
      <c r="D24" s="268"/>
      <c r="E24" s="41"/>
      <c r="F24" s="140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</row>
    <row r="25" spans="1:25" ht="15.75" hidden="1" customHeight="1">
      <c r="A25" s="237" t="s">
        <v>154</v>
      </c>
      <c r="B25" s="267"/>
      <c r="C25" s="267"/>
      <c r="D25" s="268"/>
      <c r="E25" s="41"/>
      <c r="F25" s="140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</row>
    <row r="26" spans="1:25" ht="15.75" hidden="1" customHeight="1">
      <c r="A26" s="237" t="s">
        <v>155</v>
      </c>
      <c r="B26" s="267"/>
      <c r="C26" s="267"/>
      <c r="D26" s="268"/>
      <c r="E26" s="41"/>
      <c r="F26" s="140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</row>
    <row r="27" spans="1:25" ht="15.75" hidden="1" customHeight="1">
      <c r="A27" s="248" t="s">
        <v>156</v>
      </c>
      <c r="B27" s="249"/>
      <c r="C27" s="249"/>
      <c r="D27" s="250"/>
      <c r="E27" s="48"/>
      <c r="F27" s="141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</row>
    <row r="28" spans="1:25" ht="15.75" hidden="1" customHeight="1">
      <c r="A28" s="248" t="s">
        <v>157</v>
      </c>
      <c r="B28" s="249"/>
      <c r="C28" s="249"/>
      <c r="D28" s="250"/>
      <c r="E28" s="48"/>
      <c r="F28" s="141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</row>
    <row r="29" spans="1:25" ht="15.75" hidden="1" customHeight="1">
      <c r="A29" s="248" t="s">
        <v>158</v>
      </c>
      <c r="B29" s="249"/>
      <c r="C29" s="249"/>
      <c r="D29" s="250"/>
      <c r="E29" s="49">
        <f>SUM(E30)</f>
        <v>0</v>
      </c>
      <c r="F29" s="141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</row>
    <row r="30" spans="1:25" ht="15.75" hidden="1" customHeight="1">
      <c r="A30" s="237" t="s">
        <v>159</v>
      </c>
      <c r="B30" s="267"/>
      <c r="C30" s="267"/>
      <c r="D30" s="268"/>
      <c r="E30" s="41"/>
      <c r="F30" s="122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</row>
    <row r="31" spans="1:25" ht="15.75" hidden="1" customHeight="1">
      <c r="A31" s="248" t="s">
        <v>160</v>
      </c>
      <c r="B31" s="249"/>
      <c r="C31" s="249"/>
      <c r="D31" s="250"/>
      <c r="E31" s="48"/>
      <c r="F31" s="142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</row>
    <row r="32" spans="1:25" ht="15.75" hidden="1" customHeight="1">
      <c r="A32" s="248" t="s">
        <v>161</v>
      </c>
      <c r="B32" s="249"/>
      <c r="C32" s="249"/>
      <c r="D32" s="250"/>
      <c r="E32" s="49">
        <f>SUM(E33)</f>
        <v>0</v>
      </c>
      <c r="F32" s="141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</row>
    <row r="33" spans="1:25" ht="15.75" hidden="1" customHeight="1">
      <c r="A33" s="220" t="s">
        <v>162</v>
      </c>
      <c r="B33" s="229"/>
      <c r="C33" s="229"/>
      <c r="D33" s="230"/>
      <c r="E33" s="50"/>
      <c r="F33" s="12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</row>
    <row r="34" spans="1:25" ht="15.75" hidden="1" customHeight="1">
      <c r="A34" s="225"/>
      <c r="B34" s="282"/>
      <c r="C34" s="282"/>
      <c r="D34" s="283"/>
      <c r="E34" s="51"/>
      <c r="F34" s="121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</row>
    <row r="35" spans="1:25" ht="15.75" hidden="1" customHeight="1">
      <c r="A35" s="248" t="s">
        <v>163</v>
      </c>
      <c r="B35" s="249"/>
      <c r="C35" s="249"/>
      <c r="D35" s="250"/>
      <c r="E35" s="49">
        <f>SUM(E36:E38)</f>
        <v>0</v>
      </c>
      <c r="F35" s="143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</row>
    <row r="36" spans="1:25" ht="15.75" hidden="1" customHeight="1">
      <c r="A36" s="220" t="s">
        <v>164</v>
      </c>
      <c r="B36" s="229"/>
      <c r="C36" s="229"/>
      <c r="D36" s="230"/>
      <c r="E36" s="53"/>
      <c r="F36" s="12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</row>
    <row r="37" spans="1:25" ht="15.75" hidden="1" customHeight="1">
      <c r="A37" s="220" t="s">
        <v>164</v>
      </c>
      <c r="B37" s="229"/>
      <c r="C37" s="229"/>
      <c r="D37" s="230"/>
      <c r="E37" s="53"/>
      <c r="F37" s="12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</row>
    <row r="38" spans="1:25" ht="15.75" hidden="1" customHeight="1">
      <c r="A38" s="220" t="s">
        <v>164</v>
      </c>
      <c r="B38" s="229"/>
      <c r="C38" s="229"/>
      <c r="D38" s="230"/>
      <c r="E38" s="53"/>
      <c r="F38" s="12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</row>
    <row r="39" spans="1:25" ht="15.75" hidden="1" customHeight="1">
      <c r="A39" s="223" t="s">
        <v>165</v>
      </c>
      <c r="B39" s="219"/>
      <c r="C39" s="219"/>
      <c r="D39" s="251"/>
      <c r="E39" s="45">
        <f>E40+E41+E42+E43+E44+E45</f>
        <v>0</v>
      </c>
      <c r="F39" s="123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</row>
    <row r="40" spans="1:25" ht="15.75" hidden="1" customHeight="1">
      <c r="A40" s="248" t="s">
        <v>166</v>
      </c>
      <c r="B40" s="249"/>
      <c r="C40" s="249"/>
      <c r="D40" s="250"/>
      <c r="E40" s="48"/>
      <c r="F40" s="141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</row>
    <row r="41" spans="1:25" ht="15.75" hidden="1" customHeight="1">
      <c r="A41" s="248" t="s">
        <v>167</v>
      </c>
      <c r="B41" s="249"/>
      <c r="C41" s="249"/>
      <c r="D41" s="250"/>
      <c r="E41" s="48"/>
      <c r="F41" s="141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</row>
    <row r="42" spans="1:25" ht="15.75" hidden="1" customHeight="1">
      <c r="A42" s="248" t="s">
        <v>168</v>
      </c>
      <c r="B42" s="249"/>
      <c r="C42" s="249"/>
      <c r="D42" s="250"/>
      <c r="E42" s="49"/>
      <c r="F42" s="143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</row>
    <row r="43" spans="1:25" ht="15.75" hidden="1" customHeight="1">
      <c r="A43" s="248" t="s">
        <v>169</v>
      </c>
      <c r="B43" s="249"/>
      <c r="C43" s="249"/>
      <c r="D43" s="250"/>
      <c r="E43" s="48"/>
      <c r="F43" s="141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</row>
    <row r="44" spans="1:25" ht="15.75" hidden="1" customHeight="1">
      <c r="A44" s="248" t="s">
        <v>170</v>
      </c>
      <c r="B44" s="249"/>
      <c r="C44" s="249"/>
      <c r="D44" s="250"/>
      <c r="E44" s="48"/>
      <c r="F44" s="141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</row>
    <row r="45" spans="1:25" ht="15.75" hidden="1" customHeight="1">
      <c r="A45" s="248" t="s">
        <v>171</v>
      </c>
      <c r="B45" s="249"/>
      <c r="C45" s="249"/>
      <c r="D45" s="250"/>
      <c r="E45" s="48"/>
      <c r="F45" s="141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</row>
    <row r="46" spans="1:25" ht="15.75" hidden="1" customHeight="1">
      <c r="A46" s="223" t="s">
        <v>172</v>
      </c>
      <c r="B46" s="219"/>
      <c r="C46" s="219"/>
      <c r="D46" s="251"/>
      <c r="E46" s="55"/>
      <c r="F46" s="1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</row>
    <row r="47" spans="1:25" ht="15.75" hidden="1" customHeight="1">
      <c r="A47" s="248" t="s">
        <v>173</v>
      </c>
      <c r="B47" s="249"/>
      <c r="C47" s="249"/>
      <c r="D47" s="250"/>
      <c r="E47" s="48"/>
      <c r="F47" s="141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</row>
    <row r="48" spans="1:25" ht="15.75" hidden="1" customHeight="1">
      <c r="A48" s="248" t="s">
        <v>174</v>
      </c>
      <c r="B48" s="249"/>
      <c r="C48" s="249"/>
      <c r="D48" s="250"/>
      <c r="E48" s="48"/>
      <c r="F48" s="141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</row>
    <row r="49" spans="1:25" ht="15.75" hidden="1" customHeight="1">
      <c r="A49" s="248" t="s">
        <v>175</v>
      </c>
      <c r="B49" s="249"/>
      <c r="C49" s="249"/>
      <c r="D49" s="250"/>
      <c r="E49" s="48"/>
      <c r="F49" s="141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</row>
    <row r="50" spans="1:25" ht="15.75" hidden="1" customHeight="1">
      <c r="A50" s="223" t="s">
        <v>176</v>
      </c>
      <c r="B50" s="219"/>
      <c r="C50" s="219"/>
      <c r="D50" s="251"/>
      <c r="E50" s="55"/>
      <c r="F50" s="1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</row>
    <row r="51" spans="1:25" ht="43.5" hidden="1" customHeight="1">
      <c r="A51" s="223" t="s">
        <v>177</v>
      </c>
      <c r="B51" s="219"/>
      <c r="C51" s="219"/>
      <c r="D51" s="251"/>
      <c r="E51" s="55"/>
      <c r="F51" s="1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</row>
    <row r="52" spans="1:25" ht="84" hidden="1" customHeight="1">
      <c r="A52" s="252" t="s">
        <v>178</v>
      </c>
      <c r="B52" s="253"/>
      <c r="C52" s="253"/>
      <c r="D52" s="254"/>
      <c r="E52" s="126">
        <f>E13+E39+E46+E50+E51</f>
        <v>0</v>
      </c>
      <c r="F52" s="145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</row>
    <row r="53" spans="1:25" ht="15.75" customHeight="1">
      <c r="A53" s="181" t="s">
        <v>138</v>
      </c>
      <c r="B53" s="182" t="s">
        <v>330</v>
      </c>
      <c r="C53" s="182" t="s">
        <v>331</v>
      </c>
      <c r="D53" s="265" t="s">
        <v>332</v>
      </c>
      <c r="E53" s="266"/>
      <c r="F53" s="183" t="s">
        <v>333</v>
      </c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</row>
    <row r="54" spans="1:25" s="120" customFormat="1" ht="15.75" customHeight="1">
      <c r="A54" s="127" t="str">
        <f>A5</f>
        <v xml:space="preserve">CISVALI - Ambulatório </v>
      </c>
      <c r="B54" s="128" t="s">
        <v>334</v>
      </c>
      <c r="C54" s="128" t="s">
        <v>335</v>
      </c>
      <c r="D54" s="258" t="s">
        <v>308</v>
      </c>
      <c r="E54" s="258"/>
      <c r="F54" s="132">
        <v>1.5</v>
      </c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</row>
    <row r="55" spans="1:25" s="120" customFormat="1" ht="15.75" customHeight="1">
      <c r="A55" s="127" t="str">
        <f>A6</f>
        <v>CISVALI - Prédio Administrativo</v>
      </c>
      <c r="B55" s="128" t="s">
        <v>334</v>
      </c>
      <c r="C55" s="128" t="s">
        <v>335</v>
      </c>
      <c r="D55" s="258" t="s">
        <v>308</v>
      </c>
      <c r="E55" s="258"/>
      <c r="F55" s="132">
        <v>0.5</v>
      </c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</row>
    <row r="56" spans="1:25" s="120" customFormat="1" ht="15.75" customHeight="1">
      <c r="A56" s="255" t="s">
        <v>336</v>
      </c>
      <c r="B56" s="255"/>
      <c r="C56" s="255"/>
      <c r="D56" s="255"/>
      <c r="E56" s="255"/>
      <c r="F56" s="146">
        <f>F54+F55</f>
        <v>2</v>
      </c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</row>
    <row r="57" spans="1:25" ht="15.75" customHeight="1">
      <c r="A57" s="61"/>
      <c r="B57" s="25"/>
      <c r="C57" s="25"/>
      <c r="D57" s="25"/>
      <c r="E57" s="62"/>
      <c r="F57" s="62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</row>
    <row r="58" spans="1:25" ht="15.75" customHeight="1">
      <c r="A58" s="256" t="s">
        <v>323</v>
      </c>
      <c r="B58" s="257"/>
      <c r="C58" s="257"/>
      <c r="D58" s="257"/>
      <c r="E58" s="257"/>
      <c r="F58" s="257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</row>
    <row r="59" spans="1:25" ht="15.75" customHeight="1">
      <c r="A59" s="259" t="s">
        <v>22</v>
      </c>
      <c r="B59" s="275"/>
      <c r="C59" s="275"/>
      <c r="D59" s="260"/>
      <c r="E59" s="279" t="s">
        <v>140</v>
      </c>
      <c r="F59" s="130" t="s">
        <v>144</v>
      </c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</row>
    <row r="60" spans="1:25" ht="15.75" customHeight="1">
      <c r="A60" s="276"/>
      <c r="B60" s="277"/>
      <c r="C60" s="277"/>
      <c r="D60" s="278"/>
      <c r="E60" s="280"/>
      <c r="F60" s="131" t="s">
        <v>145</v>
      </c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</row>
    <row r="61" spans="1:25" ht="15.75" customHeight="1">
      <c r="A61" s="223" t="s">
        <v>273</v>
      </c>
      <c r="B61" s="219"/>
      <c r="C61" s="219"/>
      <c r="D61" s="251"/>
      <c r="E61" s="45">
        <f>E62+E71+E83</f>
        <v>383.71</v>
      </c>
      <c r="F61" s="138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</row>
    <row r="62" spans="1:25" ht="15.75" customHeight="1">
      <c r="A62" s="248" t="s">
        <v>147</v>
      </c>
      <c r="B62" s="249"/>
      <c r="C62" s="249"/>
      <c r="D62" s="250"/>
      <c r="E62" s="46">
        <f>SUM(E63:E70)</f>
        <v>204.29999999999998</v>
      </c>
      <c r="F62" s="139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</row>
    <row r="63" spans="1:25" s="101" customFormat="1" ht="15.75" customHeight="1">
      <c r="A63" s="237" t="s">
        <v>283</v>
      </c>
      <c r="B63" s="218"/>
      <c r="C63" s="218"/>
      <c r="D63" s="221"/>
      <c r="E63" s="41">
        <v>6.31</v>
      </c>
      <c r="F63" s="140">
        <v>5</v>
      </c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</row>
    <row r="64" spans="1:25" ht="15.75" customHeight="1">
      <c r="A64" s="237" t="s">
        <v>284</v>
      </c>
      <c r="B64" s="218"/>
      <c r="C64" s="218"/>
      <c r="D64" s="221"/>
      <c r="E64" s="41">
        <v>6.57</v>
      </c>
      <c r="F64" s="140">
        <v>5</v>
      </c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</row>
    <row r="65" spans="1:24" ht="15.75" customHeight="1">
      <c r="A65" s="237" t="s">
        <v>287</v>
      </c>
      <c r="B65" s="218"/>
      <c r="C65" s="218"/>
      <c r="D65" s="221"/>
      <c r="E65" s="41">
        <v>33.19</v>
      </c>
      <c r="F65" s="140">
        <v>5</v>
      </c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</row>
    <row r="66" spans="1:24" ht="15.75" customHeight="1">
      <c r="A66" s="237" t="s">
        <v>181</v>
      </c>
      <c r="B66" s="218"/>
      <c r="C66" s="218"/>
      <c r="D66" s="221"/>
      <c r="E66" s="41">
        <v>3.16</v>
      </c>
      <c r="F66" s="140">
        <v>5</v>
      </c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</row>
    <row r="67" spans="1:24" s="101" customFormat="1" ht="15.75" customHeight="1">
      <c r="A67" s="237" t="s">
        <v>179</v>
      </c>
      <c r="B67" s="218"/>
      <c r="C67" s="218"/>
      <c r="D67" s="221"/>
      <c r="E67" s="41">
        <v>12.5</v>
      </c>
      <c r="F67" s="140">
        <v>5</v>
      </c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</row>
    <row r="68" spans="1:24" ht="15.75" customHeight="1">
      <c r="A68" s="237" t="s">
        <v>180</v>
      </c>
      <c r="B68" s="218"/>
      <c r="C68" s="218"/>
      <c r="D68" s="221"/>
      <c r="E68" s="41">
        <v>16.82</v>
      </c>
      <c r="F68" s="140">
        <v>5</v>
      </c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</row>
    <row r="69" spans="1:24" ht="15.75" customHeight="1">
      <c r="A69" s="237" t="s">
        <v>182</v>
      </c>
      <c r="B69" s="218"/>
      <c r="C69" s="218"/>
      <c r="D69" s="221"/>
      <c r="E69" s="41">
        <v>55.32</v>
      </c>
      <c r="F69" s="140">
        <v>5</v>
      </c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</row>
    <row r="70" spans="1:24" ht="15.75" customHeight="1">
      <c r="A70" s="237" t="s">
        <v>162</v>
      </c>
      <c r="B70" s="218"/>
      <c r="C70" s="218"/>
      <c r="D70" s="221"/>
      <c r="E70" s="41">
        <v>70.430000000000007</v>
      </c>
      <c r="F70" s="140">
        <v>5</v>
      </c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</row>
    <row r="71" spans="1:24" ht="15.75" customHeight="1">
      <c r="A71" s="270" t="s">
        <v>296</v>
      </c>
      <c r="B71" s="249"/>
      <c r="C71" s="249"/>
      <c r="D71" s="250"/>
      <c r="E71" s="46">
        <f>SUM(E72:E82)</f>
        <v>169.11</v>
      </c>
      <c r="F71" s="139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</row>
    <row r="72" spans="1:24" ht="15.75" customHeight="1">
      <c r="A72" s="237" t="s">
        <v>274</v>
      </c>
      <c r="B72" s="218"/>
      <c r="C72" s="218"/>
      <c r="D72" s="221"/>
      <c r="E72" s="47">
        <v>20.239999999999998</v>
      </c>
      <c r="F72" s="140">
        <v>10</v>
      </c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</row>
    <row r="73" spans="1:24" ht="15.75" customHeight="1">
      <c r="A73" s="237" t="s">
        <v>275</v>
      </c>
      <c r="B73" s="218"/>
      <c r="C73" s="218"/>
      <c r="D73" s="221"/>
      <c r="E73" s="47">
        <v>11.67</v>
      </c>
      <c r="F73" s="140">
        <v>10</v>
      </c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</row>
    <row r="74" spans="1:24" ht="15.75" customHeight="1">
      <c r="A74" s="237" t="s">
        <v>276</v>
      </c>
      <c r="B74" s="218"/>
      <c r="C74" s="218"/>
      <c r="D74" s="221"/>
      <c r="E74" s="47">
        <v>10.14</v>
      </c>
      <c r="F74" s="140">
        <v>5</v>
      </c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</row>
    <row r="75" spans="1:24" ht="15.75" customHeight="1">
      <c r="A75" s="237" t="s">
        <v>277</v>
      </c>
      <c r="B75" s="218"/>
      <c r="C75" s="218"/>
      <c r="D75" s="221"/>
      <c r="E75" s="47">
        <v>12.87</v>
      </c>
      <c r="F75" s="140">
        <v>5</v>
      </c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</row>
    <row r="76" spans="1:24" ht="15.75" customHeight="1">
      <c r="A76" s="237" t="s">
        <v>278</v>
      </c>
      <c r="B76" s="218"/>
      <c r="C76" s="218"/>
      <c r="D76" s="221"/>
      <c r="E76" s="47">
        <v>18.059999999999999</v>
      </c>
      <c r="F76" s="140">
        <v>5</v>
      </c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</row>
    <row r="77" spans="1:24" ht="15.75" customHeight="1">
      <c r="A77" s="237" t="s">
        <v>279</v>
      </c>
      <c r="B77" s="218"/>
      <c r="C77" s="218"/>
      <c r="D77" s="221"/>
      <c r="E77" s="47">
        <v>19.260000000000002</v>
      </c>
      <c r="F77" s="140">
        <v>5</v>
      </c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</row>
    <row r="78" spans="1:24" s="101" customFormat="1" ht="15.75" customHeight="1">
      <c r="A78" s="237" t="s">
        <v>280</v>
      </c>
      <c r="B78" s="218"/>
      <c r="C78" s="218"/>
      <c r="D78" s="221"/>
      <c r="E78" s="47">
        <v>18.12</v>
      </c>
      <c r="F78" s="140">
        <v>5</v>
      </c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</row>
    <row r="79" spans="1:24" s="101" customFormat="1" ht="15.75" customHeight="1">
      <c r="A79" s="237" t="s">
        <v>281</v>
      </c>
      <c r="B79" s="218"/>
      <c r="C79" s="218"/>
      <c r="D79" s="221"/>
      <c r="E79" s="47">
        <v>19.75</v>
      </c>
      <c r="F79" s="140">
        <v>5</v>
      </c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</row>
    <row r="80" spans="1:24" s="101" customFormat="1" ht="15.75" customHeight="1">
      <c r="A80" s="237" t="s">
        <v>282</v>
      </c>
      <c r="B80" s="218"/>
      <c r="C80" s="218"/>
      <c r="D80" s="221"/>
      <c r="E80" s="41">
        <v>7.94</v>
      </c>
      <c r="F80" s="140">
        <v>10</v>
      </c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</row>
    <row r="81" spans="1:24" s="101" customFormat="1" ht="15.75" customHeight="1">
      <c r="A81" s="237" t="s">
        <v>285</v>
      </c>
      <c r="B81" s="218"/>
      <c r="C81" s="218"/>
      <c r="D81" s="221"/>
      <c r="E81" s="41">
        <v>24.49</v>
      </c>
      <c r="F81" s="140">
        <v>10</v>
      </c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</row>
    <row r="82" spans="1:24" s="101" customFormat="1" ht="15.75" customHeight="1">
      <c r="A82" s="237" t="s">
        <v>286</v>
      </c>
      <c r="B82" s="218"/>
      <c r="C82" s="218"/>
      <c r="D82" s="221"/>
      <c r="E82" s="41">
        <v>6.57</v>
      </c>
      <c r="F82" s="140">
        <v>10</v>
      </c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</row>
    <row r="83" spans="1:24" s="101" customFormat="1" ht="15.75" customHeight="1">
      <c r="A83" s="270" t="s">
        <v>295</v>
      </c>
      <c r="B83" s="249"/>
      <c r="C83" s="249"/>
      <c r="D83" s="250"/>
      <c r="E83" s="46">
        <f>SUM(E84)</f>
        <v>10.3</v>
      </c>
      <c r="F83" s="139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</row>
    <row r="84" spans="1:24" ht="15.75" customHeight="1">
      <c r="A84" s="237" t="s">
        <v>288</v>
      </c>
      <c r="B84" s="218"/>
      <c r="C84" s="218"/>
      <c r="D84" s="221"/>
      <c r="E84" s="41">
        <v>10.3</v>
      </c>
      <c r="F84" s="140">
        <v>1</v>
      </c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</row>
    <row r="85" spans="1:24" ht="15.75" customHeight="1">
      <c r="A85" s="223" t="s">
        <v>289</v>
      </c>
      <c r="B85" s="218"/>
      <c r="C85" s="218"/>
      <c r="D85" s="221"/>
      <c r="E85" s="45">
        <f>E86+E90+E99</f>
        <v>278.3</v>
      </c>
      <c r="F85" s="123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</row>
    <row r="86" spans="1:24" ht="15.75" customHeight="1">
      <c r="A86" s="248" t="s">
        <v>290</v>
      </c>
      <c r="B86" s="218"/>
      <c r="C86" s="218"/>
      <c r="D86" s="221"/>
      <c r="E86" s="49">
        <f>SUM(E87:E89)</f>
        <v>101</v>
      </c>
      <c r="F86" s="141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</row>
    <row r="87" spans="1:24" s="101" customFormat="1" ht="15.75" customHeight="1">
      <c r="A87" s="220" t="s">
        <v>363</v>
      </c>
      <c r="B87" s="218"/>
      <c r="C87" s="218"/>
      <c r="D87" s="221"/>
      <c r="E87" s="53">
        <v>18.68</v>
      </c>
      <c r="F87" s="124">
        <v>5</v>
      </c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</row>
    <row r="88" spans="1:24" s="101" customFormat="1" ht="15.75" customHeight="1">
      <c r="A88" s="220" t="s">
        <v>182</v>
      </c>
      <c r="B88" s="218"/>
      <c r="C88" s="218"/>
      <c r="D88" s="221"/>
      <c r="E88" s="53">
        <v>42.36</v>
      </c>
      <c r="F88" s="124">
        <v>5</v>
      </c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</row>
    <row r="89" spans="1:24" s="101" customFormat="1" ht="15.75" customHeight="1">
      <c r="A89" s="220" t="s">
        <v>162</v>
      </c>
      <c r="B89" s="218"/>
      <c r="C89" s="218"/>
      <c r="D89" s="221"/>
      <c r="E89" s="53">
        <v>39.96</v>
      </c>
      <c r="F89" s="124">
        <v>5</v>
      </c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</row>
    <row r="90" spans="1:24" s="101" customFormat="1" ht="15.75" customHeight="1">
      <c r="A90" s="248" t="s">
        <v>356</v>
      </c>
      <c r="B90" s="218"/>
      <c r="C90" s="218"/>
      <c r="D90" s="221"/>
      <c r="E90" s="49">
        <f>E91+E92+E93+E94+E95+E96+E97+E98</f>
        <v>159.72</v>
      </c>
      <c r="F90" s="141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</row>
    <row r="91" spans="1:24" s="101" customFormat="1" ht="15.75" customHeight="1">
      <c r="A91" s="220" t="s">
        <v>291</v>
      </c>
      <c r="B91" s="218"/>
      <c r="C91" s="218"/>
      <c r="D91" s="221"/>
      <c r="E91" s="53">
        <v>5.4</v>
      </c>
      <c r="F91" s="124">
        <v>10</v>
      </c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</row>
    <row r="92" spans="1:24" s="101" customFormat="1" ht="15.75" customHeight="1">
      <c r="A92" s="220" t="s">
        <v>357</v>
      </c>
      <c r="B92" s="218"/>
      <c r="C92" s="218"/>
      <c r="D92" s="221"/>
      <c r="E92" s="53">
        <v>24.35</v>
      </c>
      <c r="F92" s="124">
        <v>5</v>
      </c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</row>
    <row r="93" spans="1:24" s="101" customFormat="1" ht="15.75" customHeight="1">
      <c r="A93" s="220" t="s">
        <v>358</v>
      </c>
      <c r="B93" s="218"/>
      <c r="C93" s="218"/>
      <c r="D93" s="221"/>
      <c r="E93" s="53">
        <v>19.54</v>
      </c>
      <c r="F93" s="124">
        <v>5</v>
      </c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</row>
    <row r="94" spans="1:24" s="101" customFormat="1" ht="15.75" customHeight="1">
      <c r="A94" s="220" t="s">
        <v>359</v>
      </c>
      <c r="B94" s="218"/>
      <c r="C94" s="218"/>
      <c r="D94" s="221"/>
      <c r="E94" s="53">
        <v>19.510000000000002</v>
      </c>
      <c r="F94" s="124">
        <v>5</v>
      </c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</row>
    <row r="95" spans="1:24" ht="15.75" customHeight="1">
      <c r="A95" s="220" t="s">
        <v>360</v>
      </c>
      <c r="B95" s="218"/>
      <c r="C95" s="218"/>
      <c r="D95" s="221"/>
      <c r="E95" s="53">
        <v>19.87</v>
      </c>
      <c r="F95" s="124">
        <v>5</v>
      </c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</row>
    <row r="96" spans="1:24" s="101" customFormat="1" ht="15.75" customHeight="1">
      <c r="A96" s="220" t="s">
        <v>361</v>
      </c>
      <c r="B96" s="218"/>
      <c r="C96" s="218"/>
      <c r="D96" s="221"/>
      <c r="E96" s="53">
        <v>18.3</v>
      </c>
      <c r="F96" s="124">
        <v>5</v>
      </c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</row>
    <row r="97" spans="1:25" s="101" customFormat="1" ht="15.75" customHeight="1">
      <c r="A97" s="220" t="s">
        <v>362</v>
      </c>
      <c r="B97" s="218"/>
      <c r="C97" s="218"/>
      <c r="D97" s="221"/>
      <c r="E97" s="53">
        <v>18.350000000000001</v>
      </c>
      <c r="F97" s="124">
        <v>7</v>
      </c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</row>
    <row r="98" spans="1:25" ht="15.75" customHeight="1">
      <c r="A98" s="220" t="s">
        <v>365</v>
      </c>
      <c r="B98" s="218"/>
      <c r="C98" s="218"/>
      <c r="D98" s="221"/>
      <c r="E98" s="53">
        <v>34.4</v>
      </c>
      <c r="F98" s="124">
        <v>5</v>
      </c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</row>
    <row r="99" spans="1:25" s="101" customFormat="1" ht="15.75" customHeight="1">
      <c r="A99" s="248" t="s">
        <v>297</v>
      </c>
      <c r="B99" s="218"/>
      <c r="C99" s="218"/>
      <c r="D99" s="221"/>
      <c r="E99" s="49">
        <f>E100</f>
        <v>17.579999999999998</v>
      </c>
      <c r="F99" s="141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</row>
    <row r="100" spans="1:25" s="101" customFormat="1" ht="15.75" customHeight="1">
      <c r="A100" s="220" t="s">
        <v>364</v>
      </c>
      <c r="B100" s="218"/>
      <c r="C100" s="218"/>
      <c r="D100" s="221"/>
      <c r="E100" s="53">
        <v>17.579999999999998</v>
      </c>
      <c r="F100" s="124">
        <v>1</v>
      </c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</row>
    <row r="101" spans="1:25" ht="15.75" customHeight="1">
      <c r="A101" s="269" t="s">
        <v>292</v>
      </c>
      <c r="B101" s="218"/>
      <c r="C101" s="218"/>
      <c r="D101" s="221"/>
      <c r="E101" s="43">
        <f>E61+E85</f>
        <v>662.01</v>
      </c>
      <c r="F101" s="147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</row>
    <row r="102" spans="1:25" ht="15.75" customHeight="1">
      <c r="A102" s="61"/>
      <c r="B102" s="25"/>
      <c r="C102" s="25"/>
      <c r="D102" s="25"/>
      <c r="E102" s="62"/>
      <c r="F102" s="62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</row>
    <row r="103" spans="1:25" ht="15.75" customHeight="1">
      <c r="A103" s="61"/>
      <c r="B103" s="25"/>
      <c r="C103" s="25"/>
      <c r="D103" s="25"/>
      <c r="E103" s="62"/>
      <c r="F103" s="62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</row>
    <row r="104" spans="1:25" ht="15" customHeight="1">
      <c r="A104" s="256" t="s">
        <v>340</v>
      </c>
      <c r="B104" s="257"/>
      <c r="C104" s="257"/>
      <c r="D104" s="257"/>
      <c r="E104" s="257"/>
      <c r="F104" s="257"/>
    </row>
    <row r="105" spans="1:25" ht="15" customHeight="1">
      <c r="A105" s="259" t="s">
        <v>22</v>
      </c>
      <c r="B105" s="275"/>
      <c r="C105" s="275"/>
      <c r="D105" s="260"/>
      <c r="E105" s="279" t="s">
        <v>140</v>
      </c>
      <c r="F105" s="130" t="s">
        <v>144</v>
      </c>
    </row>
    <row r="106" spans="1:25" ht="15" customHeight="1">
      <c r="A106" s="276"/>
      <c r="B106" s="277"/>
      <c r="C106" s="277"/>
      <c r="D106" s="278"/>
      <c r="E106" s="280"/>
      <c r="F106" s="131" t="s">
        <v>145</v>
      </c>
    </row>
    <row r="107" spans="1:25" ht="15" customHeight="1">
      <c r="A107" s="223" t="s">
        <v>273</v>
      </c>
      <c r="B107" s="219"/>
      <c r="C107" s="219"/>
      <c r="D107" s="251"/>
      <c r="E107" s="45">
        <f>E108+E120</f>
        <v>269.7</v>
      </c>
      <c r="F107" s="138"/>
    </row>
    <row r="108" spans="1:25" s="125" customFormat="1" ht="15" customHeight="1">
      <c r="A108" s="248" t="s">
        <v>147</v>
      </c>
      <c r="B108" s="249"/>
      <c r="C108" s="249"/>
      <c r="D108" s="250"/>
      <c r="E108" s="46">
        <f>SUM(E109:E119)</f>
        <v>241.88</v>
      </c>
      <c r="F108" s="139"/>
    </row>
    <row r="109" spans="1:25" ht="15" customHeight="1">
      <c r="A109" s="220" t="s">
        <v>341</v>
      </c>
      <c r="B109" s="218"/>
      <c r="C109" s="218"/>
      <c r="D109" s="221"/>
      <c r="E109" s="53">
        <v>25</v>
      </c>
      <c r="F109" s="187">
        <v>3</v>
      </c>
    </row>
    <row r="110" spans="1:25" ht="15" customHeight="1">
      <c r="A110" s="220" t="s">
        <v>342</v>
      </c>
      <c r="B110" s="218"/>
      <c r="C110" s="218"/>
      <c r="D110" s="221"/>
      <c r="E110" s="53">
        <v>30.4</v>
      </c>
      <c r="F110" s="187">
        <v>3</v>
      </c>
    </row>
    <row r="111" spans="1:25" ht="15" customHeight="1">
      <c r="A111" s="220" t="s">
        <v>343</v>
      </c>
      <c r="B111" s="218"/>
      <c r="C111" s="218"/>
      <c r="D111" s="221"/>
      <c r="E111" s="53">
        <v>16.5</v>
      </c>
      <c r="F111" s="187">
        <v>3</v>
      </c>
    </row>
    <row r="112" spans="1:25" ht="15" customHeight="1">
      <c r="A112" s="220" t="s">
        <v>344</v>
      </c>
      <c r="B112" s="218"/>
      <c r="C112" s="218"/>
      <c r="D112" s="221"/>
      <c r="E112" s="53">
        <v>20</v>
      </c>
      <c r="F112" s="187">
        <v>3</v>
      </c>
    </row>
    <row r="113" spans="1:6" ht="15" customHeight="1">
      <c r="A113" s="220" t="s">
        <v>345</v>
      </c>
      <c r="B113" s="218"/>
      <c r="C113" s="218"/>
      <c r="D113" s="221"/>
      <c r="E113" s="53">
        <v>16.5</v>
      </c>
      <c r="F113" s="187">
        <v>3</v>
      </c>
    </row>
    <row r="114" spans="1:6" ht="15" customHeight="1">
      <c r="A114" s="220" t="s">
        <v>346</v>
      </c>
      <c r="B114" s="218"/>
      <c r="C114" s="218"/>
      <c r="D114" s="221"/>
      <c r="E114" s="53">
        <v>14.8</v>
      </c>
      <c r="F114" s="187">
        <v>3</v>
      </c>
    </row>
    <row r="115" spans="1:6" ht="15" customHeight="1">
      <c r="A115" s="220" t="s">
        <v>347</v>
      </c>
      <c r="B115" s="218"/>
      <c r="C115" s="218"/>
      <c r="D115" s="221"/>
      <c r="E115" s="53">
        <v>20</v>
      </c>
      <c r="F115" s="187">
        <v>3</v>
      </c>
    </row>
    <row r="116" spans="1:6" s="125" customFormat="1" ht="15" customHeight="1">
      <c r="A116" s="220" t="s">
        <v>348</v>
      </c>
      <c r="B116" s="229"/>
      <c r="C116" s="229"/>
      <c r="D116" s="230"/>
      <c r="E116" s="53">
        <v>20</v>
      </c>
      <c r="F116" s="187">
        <v>3</v>
      </c>
    </row>
    <row r="117" spans="1:6" ht="15" customHeight="1">
      <c r="A117" s="220" t="s">
        <v>162</v>
      </c>
      <c r="B117" s="218"/>
      <c r="C117" s="218"/>
      <c r="D117" s="221"/>
      <c r="E117" s="53">
        <f>30.93+24.07+7</f>
        <v>62</v>
      </c>
      <c r="F117" s="187">
        <v>5</v>
      </c>
    </row>
    <row r="118" spans="1:6" s="125" customFormat="1" ht="15" customHeight="1">
      <c r="A118" s="220" t="s">
        <v>354</v>
      </c>
      <c r="B118" s="229"/>
      <c r="C118" s="229"/>
      <c r="D118" s="230"/>
      <c r="E118" s="53">
        <v>8.65</v>
      </c>
      <c r="F118" s="187">
        <v>1</v>
      </c>
    </row>
    <row r="119" spans="1:6" ht="15" customHeight="1">
      <c r="A119" s="220" t="s">
        <v>349</v>
      </c>
      <c r="B119" s="218"/>
      <c r="C119" s="218"/>
      <c r="D119" s="221"/>
      <c r="E119" s="53">
        <v>8.0299999999999994</v>
      </c>
      <c r="F119" s="187">
        <v>5</v>
      </c>
    </row>
    <row r="120" spans="1:6" ht="15" customHeight="1">
      <c r="A120" s="287" t="s">
        <v>350</v>
      </c>
      <c r="B120" s="288"/>
      <c r="C120" s="288"/>
      <c r="D120" s="289"/>
      <c r="E120" s="185">
        <f>E121+E122+E123+E124</f>
        <v>27.82</v>
      </c>
      <c r="F120" s="186"/>
    </row>
    <row r="121" spans="1:6" ht="15" customHeight="1">
      <c r="A121" s="284" t="s">
        <v>351</v>
      </c>
      <c r="B121" s="284"/>
      <c r="C121" s="284"/>
      <c r="D121" s="284"/>
      <c r="E121" s="188">
        <v>16</v>
      </c>
      <c r="F121" s="187">
        <v>5</v>
      </c>
    </row>
    <row r="122" spans="1:6" ht="15" customHeight="1">
      <c r="A122" s="285" t="s">
        <v>352</v>
      </c>
      <c r="B122" s="285"/>
      <c r="C122" s="285"/>
      <c r="D122" s="286"/>
      <c r="E122" s="188">
        <v>3.0750000000000002</v>
      </c>
      <c r="F122" s="187">
        <v>5</v>
      </c>
    </row>
    <row r="123" spans="1:6" ht="15" customHeight="1">
      <c r="A123" s="285" t="s">
        <v>353</v>
      </c>
      <c r="B123" s="285"/>
      <c r="C123" s="285"/>
      <c r="D123" s="285"/>
      <c r="E123" s="188">
        <v>3.0750000000000002</v>
      </c>
      <c r="F123" s="187">
        <v>5</v>
      </c>
    </row>
    <row r="124" spans="1:6" ht="15" customHeight="1">
      <c r="A124" s="285" t="s">
        <v>162</v>
      </c>
      <c r="B124" s="285"/>
      <c r="C124" s="285"/>
      <c r="D124" s="285"/>
      <c r="E124" s="188">
        <v>5.67</v>
      </c>
      <c r="F124" s="187">
        <v>5</v>
      </c>
    </row>
  </sheetData>
  <mergeCells count="125">
    <mergeCell ref="A121:D121"/>
    <mergeCell ref="A122:D122"/>
    <mergeCell ref="A123:D123"/>
    <mergeCell ref="A124:D124"/>
    <mergeCell ref="A118:D118"/>
    <mergeCell ref="A112:D112"/>
    <mergeCell ref="A113:D113"/>
    <mergeCell ref="A114:D114"/>
    <mergeCell ref="A115:D115"/>
    <mergeCell ref="A117:D117"/>
    <mergeCell ref="A119:D119"/>
    <mergeCell ref="A116:D116"/>
    <mergeCell ref="A120:D120"/>
    <mergeCell ref="A2:F2"/>
    <mergeCell ref="A3:A4"/>
    <mergeCell ref="A39:D39"/>
    <mergeCell ref="A40:D40"/>
    <mergeCell ref="A10:F10"/>
    <mergeCell ref="A13:D13"/>
    <mergeCell ref="A14:D14"/>
    <mergeCell ref="A15:D15"/>
    <mergeCell ref="A16:D16"/>
    <mergeCell ref="A17:D17"/>
    <mergeCell ref="A18:D18"/>
    <mergeCell ref="A19:D19"/>
    <mergeCell ref="A20:D20"/>
    <mergeCell ref="A34:D34"/>
    <mergeCell ref="A35:D35"/>
    <mergeCell ref="A36:D36"/>
    <mergeCell ref="A37:D37"/>
    <mergeCell ref="A38:D38"/>
    <mergeCell ref="A11:D12"/>
    <mergeCell ref="A21:D21"/>
    <mergeCell ref="A23:D23"/>
    <mergeCell ref="E11:E12"/>
    <mergeCell ref="A22:D22"/>
    <mergeCell ref="A24:D24"/>
    <mergeCell ref="A84:D84"/>
    <mergeCell ref="A66:D66"/>
    <mergeCell ref="A83:D83"/>
    <mergeCell ref="A72:D72"/>
    <mergeCell ref="A73:D73"/>
    <mergeCell ref="A71:D71"/>
    <mergeCell ref="A111:D111"/>
    <mergeCell ref="B3:C3"/>
    <mergeCell ref="D3:E3"/>
    <mergeCell ref="A8:C8"/>
    <mergeCell ref="A108:D108"/>
    <mergeCell ref="A104:F104"/>
    <mergeCell ref="A105:D106"/>
    <mergeCell ref="E105:E106"/>
    <mergeCell ref="A107:D107"/>
    <mergeCell ref="A109:D109"/>
    <mergeCell ref="A110:D110"/>
    <mergeCell ref="A61:D61"/>
    <mergeCell ref="A62:D62"/>
    <mergeCell ref="E59:E60"/>
    <mergeCell ref="A59:D60"/>
    <mergeCell ref="D54:E54"/>
    <mergeCell ref="A25:D25"/>
    <mergeCell ref="A26:D26"/>
    <mergeCell ref="A101:D101"/>
    <mergeCell ref="A91:D91"/>
    <mergeCell ref="A85:D85"/>
    <mergeCell ref="A86:D86"/>
    <mergeCell ref="A89:D89"/>
    <mergeCell ref="A98:D98"/>
    <mergeCell ref="A88:D88"/>
    <mergeCell ref="A100:D100"/>
    <mergeCell ref="A90:D90"/>
    <mergeCell ref="A99:D99"/>
    <mergeCell ref="A93:D93"/>
    <mergeCell ref="A94:D94"/>
    <mergeCell ref="A95:D95"/>
    <mergeCell ref="A96:D96"/>
    <mergeCell ref="A97:D97"/>
    <mergeCell ref="A92:D92"/>
    <mergeCell ref="A87:D87"/>
    <mergeCell ref="B4:C4"/>
    <mergeCell ref="D4:E4"/>
    <mergeCell ref="B5:C5"/>
    <mergeCell ref="D5:E5"/>
    <mergeCell ref="B6:C6"/>
    <mergeCell ref="D6:E6"/>
    <mergeCell ref="B7:C7"/>
    <mergeCell ref="D7:E7"/>
    <mergeCell ref="D53:E53"/>
    <mergeCell ref="A41:D41"/>
    <mergeCell ref="A42:D42"/>
    <mergeCell ref="A43:D43"/>
    <mergeCell ref="A44:D44"/>
    <mergeCell ref="A45:D45"/>
    <mergeCell ref="A46:D46"/>
    <mergeCell ref="A47:D47"/>
    <mergeCell ref="A33:D33"/>
    <mergeCell ref="A27:D27"/>
    <mergeCell ref="A28:D28"/>
    <mergeCell ref="A29:D29"/>
    <mergeCell ref="A30:D30"/>
    <mergeCell ref="A31:D31"/>
    <mergeCell ref="A32:D32"/>
    <mergeCell ref="A48:D48"/>
    <mergeCell ref="A49:D49"/>
    <mergeCell ref="A50:D50"/>
    <mergeCell ref="A51:D51"/>
    <mergeCell ref="A52:D52"/>
    <mergeCell ref="A63:D63"/>
    <mergeCell ref="A82:D82"/>
    <mergeCell ref="A70:D70"/>
    <mergeCell ref="A67:D67"/>
    <mergeCell ref="A64:D64"/>
    <mergeCell ref="A56:E56"/>
    <mergeCell ref="A58:F58"/>
    <mergeCell ref="D55:E55"/>
    <mergeCell ref="A68:D68"/>
    <mergeCell ref="A65:D65"/>
    <mergeCell ref="A69:D69"/>
    <mergeCell ref="A81:D81"/>
    <mergeCell ref="A79:D79"/>
    <mergeCell ref="A80:D80"/>
    <mergeCell ref="A74:D74"/>
    <mergeCell ref="A75:D75"/>
    <mergeCell ref="A76:D76"/>
    <mergeCell ref="A77:D77"/>
    <mergeCell ref="A78:D78"/>
  </mergeCells>
  <pageMargins left="0.51181102362204722" right="0" top="0.78740157480314965" bottom="0.19685039370078741" header="0" footer="0"/>
  <pageSetup paperSize="9" scale="81" orientation="portrait" r:id="rId1"/>
  <rowBreaks count="1" manualBreakCount="1">
    <brk id="57" max="6" man="1"/>
  </rowBreaks>
  <colBreaks count="1" manualBreakCount="1">
    <brk id="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2"/>
  <sheetViews>
    <sheetView topLeftCell="A11" zoomScaleNormal="100" zoomScaleSheetLayoutView="115" workbookViewId="0">
      <selection activeCell="O24" sqref="O24"/>
    </sheetView>
  </sheetViews>
  <sheetFormatPr defaultColWidth="14.42578125" defaultRowHeight="15" customHeight="1"/>
  <cols>
    <col min="1" max="1" width="41.42578125" customWidth="1"/>
    <col min="2" max="2" width="13.85546875" customWidth="1"/>
    <col min="3" max="6" width="12.7109375" customWidth="1"/>
    <col min="7" max="26" width="9" customWidth="1"/>
  </cols>
  <sheetData>
    <row r="1" spans="1:26">
      <c r="A1" s="256" t="s">
        <v>300</v>
      </c>
      <c r="B1" s="257"/>
      <c r="C1" s="257"/>
      <c r="D1" s="257"/>
      <c r="E1" s="281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6">
      <c r="A2" s="294" t="s">
        <v>183</v>
      </c>
      <c r="B2" s="27" t="s">
        <v>184</v>
      </c>
      <c r="C2" s="27" t="s">
        <v>185</v>
      </c>
      <c r="D2" s="27" t="s">
        <v>185</v>
      </c>
      <c r="E2" s="27" t="s">
        <v>178</v>
      </c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26">
      <c r="A3" s="295"/>
      <c r="B3" s="195" t="s">
        <v>374</v>
      </c>
      <c r="C3" s="28" t="s">
        <v>186</v>
      </c>
      <c r="D3" s="28" t="s">
        <v>187</v>
      </c>
      <c r="E3" s="28" t="s">
        <v>188</v>
      </c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26" ht="36">
      <c r="A4" s="29" t="s">
        <v>311</v>
      </c>
      <c r="B4" s="30">
        <f>3*12</f>
        <v>36</v>
      </c>
      <c r="C4" s="31"/>
      <c r="D4" s="31">
        <f>E4/12</f>
        <v>0</v>
      </c>
      <c r="E4" s="31">
        <f>B4*C4</f>
        <v>0</v>
      </c>
      <c r="F4" s="26" t="s">
        <v>314</v>
      </c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26" s="110" customFormat="1" ht="36">
      <c r="A5" s="29" t="s">
        <v>312</v>
      </c>
      <c r="B5" s="30">
        <f>3*12</f>
        <v>36</v>
      </c>
      <c r="C5" s="31"/>
      <c r="D5" s="31">
        <f t="shared" ref="D5:D9" si="0">E5/12</f>
        <v>0</v>
      </c>
      <c r="E5" s="31">
        <f>B5*C5</f>
        <v>0</v>
      </c>
      <c r="F5" s="26" t="s">
        <v>314</v>
      </c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26" s="110" customFormat="1" ht="22.5" customHeight="1">
      <c r="A6" s="29" t="s">
        <v>313</v>
      </c>
      <c r="B6" s="30">
        <v>4</v>
      </c>
      <c r="C6" s="31"/>
      <c r="D6" s="31">
        <f t="shared" si="0"/>
        <v>0</v>
      </c>
      <c r="E6" s="31">
        <f>B6*C6</f>
        <v>0</v>
      </c>
      <c r="F6" s="26" t="s">
        <v>321</v>
      </c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26" ht="24">
      <c r="A7" s="29" t="s">
        <v>304</v>
      </c>
      <c r="B7" s="30">
        <v>3</v>
      </c>
      <c r="C7" s="31"/>
      <c r="D7" s="31">
        <f t="shared" si="0"/>
        <v>0</v>
      </c>
      <c r="E7" s="31">
        <f t="shared" ref="E7:E9" si="1">B7*C7</f>
        <v>0</v>
      </c>
      <c r="F7" s="26" t="s">
        <v>315</v>
      </c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26" ht="24">
      <c r="A8" s="29" t="s">
        <v>302</v>
      </c>
      <c r="B8" s="30">
        <v>1</v>
      </c>
      <c r="C8" s="31"/>
      <c r="D8" s="31">
        <f t="shared" si="0"/>
        <v>0</v>
      </c>
      <c r="E8" s="31">
        <f t="shared" si="1"/>
        <v>0</v>
      </c>
      <c r="F8" s="26" t="s">
        <v>316</v>
      </c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26" ht="24">
      <c r="A9" s="29" t="s">
        <v>303</v>
      </c>
      <c r="B9" s="30">
        <v>1</v>
      </c>
      <c r="C9" s="31"/>
      <c r="D9" s="31">
        <f t="shared" si="0"/>
        <v>0</v>
      </c>
      <c r="E9" s="31">
        <f t="shared" si="1"/>
        <v>0</v>
      </c>
      <c r="F9" s="26" t="s">
        <v>377</v>
      </c>
      <c r="G9" s="26"/>
      <c r="H9" s="26"/>
      <c r="I9" s="26"/>
      <c r="J9" s="26"/>
      <c r="K9" s="26"/>
      <c r="L9" s="26"/>
      <c r="M9" s="26"/>
      <c r="N9" s="26"/>
      <c r="O9" s="26"/>
      <c r="P9" s="26"/>
    </row>
    <row r="10" spans="1:26" ht="32.25" customHeight="1">
      <c r="A10" s="291" t="s">
        <v>189</v>
      </c>
      <c r="B10" s="292"/>
      <c r="C10" s="293"/>
      <c r="D10" s="32">
        <f>SUM(D4:D9)</f>
        <v>0</v>
      </c>
      <c r="E10" s="32">
        <f t="shared" ref="E10" si="2">D10*12</f>
        <v>0</v>
      </c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</row>
    <row r="11" spans="1:26" ht="15.75" customHeight="1">
      <c r="A11" s="33"/>
      <c r="B11" s="33"/>
      <c r="C11" s="33"/>
      <c r="D11" s="34"/>
      <c r="E11" s="34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</row>
    <row r="12" spans="1:26" ht="15.75" customHeight="1">
      <c r="A12" s="290" t="s">
        <v>372</v>
      </c>
      <c r="B12" s="221"/>
      <c r="C12" s="33"/>
      <c r="D12" s="34"/>
      <c r="E12" s="34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6" ht="15.75" customHeight="1">
      <c r="A13" s="193" t="s">
        <v>370</v>
      </c>
      <c r="B13" s="36">
        <v>2</v>
      </c>
      <c r="C13" s="33"/>
      <c r="D13" s="34"/>
      <c r="E13" s="34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</row>
    <row r="14" spans="1:26" ht="15.75" customHeight="1">
      <c r="A14" s="35" t="s">
        <v>190</v>
      </c>
      <c r="B14" s="37">
        <f>D10</f>
        <v>0</v>
      </c>
      <c r="C14" s="33"/>
      <c r="D14" s="34"/>
      <c r="E14" s="34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</row>
    <row r="15" spans="1:26" ht="15.75" customHeight="1">
      <c r="A15" s="35" t="s">
        <v>191</v>
      </c>
      <c r="B15" s="37">
        <f>B14*12</f>
        <v>0</v>
      </c>
      <c r="C15" s="33"/>
      <c r="D15" s="34"/>
      <c r="E15" s="34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</row>
    <row r="16" spans="1:26" ht="15.75" customHeight="1">
      <c r="A16" s="193" t="s">
        <v>371</v>
      </c>
      <c r="B16" s="37">
        <f>B15*B13</f>
        <v>0</v>
      </c>
      <c r="C16" s="33"/>
      <c r="D16" s="34"/>
      <c r="E16" s="34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</row>
    <row r="17" spans="1:26" ht="15.75" customHeight="1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</row>
    <row r="18" spans="1:26" ht="15.75" customHeight="1">
      <c r="A18" s="256" t="s">
        <v>299</v>
      </c>
      <c r="B18" s="218"/>
      <c r="C18" s="218"/>
      <c r="D18" s="218"/>
      <c r="E18" s="221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</row>
    <row r="19" spans="1:26" ht="40.5" customHeight="1">
      <c r="A19" s="38" t="s">
        <v>183</v>
      </c>
      <c r="B19" s="38" t="s">
        <v>192</v>
      </c>
      <c r="C19" s="27" t="s">
        <v>193</v>
      </c>
      <c r="D19" s="27" t="s">
        <v>194</v>
      </c>
      <c r="E19" s="27" t="s">
        <v>195</v>
      </c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</row>
    <row r="20" spans="1:26" ht="31.5" customHeight="1">
      <c r="A20" s="190" t="s">
        <v>305</v>
      </c>
      <c r="B20" s="30">
        <v>2</v>
      </c>
      <c r="C20" s="31"/>
      <c r="D20" s="31">
        <f>E20/12</f>
        <v>0</v>
      </c>
      <c r="E20" s="31">
        <f>B20*C20</f>
        <v>0</v>
      </c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</row>
    <row r="21" spans="1:26" s="184" customFormat="1" ht="31.5" customHeight="1">
      <c r="A21" s="190" t="s">
        <v>366</v>
      </c>
      <c r="B21" s="30">
        <v>3</v>
      </c>
      <c r="C21" s="31"/>
      <c r="D21" s="31">
        <f t="shared" ref="D21:D25" si="3">E21/12</f>
        <v>0</v>
      </c>
      <c r="E21" s="31">
        <f t="shared" ref="E21:E25" si="4">B21*C21</f>
        <v>0</v>
      </c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</row>
    <row r="22" spans="1:26" s="184" customFormat="1" ht="43.5" customHeight="1">
      <c r="A22" s="192" t="s">
        <v>367</v>
      </c>
      <c r="B22" s="30">
        <v>1</v>
      </c>
      <c r="C22" s="31"/>
      <c r="D22" s="31">
        <f t="shared" si="3"/>
        <v>0</v>
      </c>
      <c r="E22" s="31">
        <f t="shared" si="4"/>
        <v>0</v>
      </c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</row>
    <row r="23" spans="1:26" s="184" customFormat="1" ht="48" customHeight="1">
      <c r="A23" s="192" t="s">
        <v>368</v>
      </c>
      <c r="B23" s="30">
        <v>3</v>
      </c>
      <c r="C23" s="31"/>
      <c r="D23" s="31">
        <f t="shared" si="3"/>
        <v>0</v>
      </c>
      <c r="E23" s="31">
        <f t="shared" si="4"/>
        <v>0</v>
      </c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</row>
    <row r="24" spans="1:26" s="184" customFormat="1" ht="27.75" customHeight="1">
      <c r="A24" s="192" t="s">
        <v>369</v>
      </c>
      <c r="B24" s="30">
        <v>2</v>
      </c>
      <c r="C24" s="31"/>
      <c r="D24" s="31">
        <f t="shared" si="3"/>
        <v>0</v>
      </c>
      <c r="E24" s="31">
        <f t="shared" si="4"/>
        <v>0</v>
      </c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</row>
    <row r="25" spans="1:26" s="102" customFormat="1" ht="24.75" customHeight="1">
      <c r="A25" s="191" t="s">
        <v>355</v>
      </c>
      <c r="B25" s="189">
        <v>2</v>
      </c>
      <c r="C25" s="194"/>
      <c r="D25" s="31">
        <f t="shared" si="3"/>
        <v>0</v>
      </c>
      <c r="E25" s="31">
        <f t="shared" si="4"/>
        <v>0</v>
      </c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</row>
    <row r="26" spans="1:26" ht="15.75" customHeight="1">
      <c r="A26" s="245" t="s">
        <v>196</v>
      </c>
      <c r="B26" s="218"/>
      <c r="C26" s="221"/>
      <c r="D26" s="39">
        <f>SUM(D20:D25)</f>
        <v>0</v>
      </c>
      <c r="E26" s="39">
        <f>SUM(E20:E25)</f>
        <v>0</v>
      </c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</row>
    <row r="27" spans="1:26" ht="15.75" customHeight="1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</row>
    <row r="28" spans="1:26" ht="15.75" customHeight="1">
      <c r="A28" s="290" t="s">
        <v>373</v>
      </c>
      <c r="B28" s="221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</row>
    <row r="29" spans="1:26" ht="15.75" customHeight="1">
      <c r="A29" s="193" t="s">
        <v>370</v>
      </c>
      <c r="B29" s="36">
        <v>2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spans="1:26" ht="15.75" customHeight="1">
      <c r="A30" s="35" t="s">
        <v>190</v>
      </c>
      <c r="B30" s="37">
        <f>D26</f>
        <v>0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</row>
    <row r="31" spans="1:26" ht="15.75" customHeight="1">
      <c r="A31" s="35" t="s">
        <v>191</v>
      </c>
      <c r="B31" s="37">
        <f>B30*12</f>
        <v>0</v>
      </c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</row>
    <row r="32" spans="1:26" ht="15.75" customHeight="1">
      <c r="A32" s="193" t="s">
        <v>371</v>
      </c>
      <c r="B32" s="37">
        <f>B31*B29</f>
        <v>0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</row>
    <row r="33" spans="1:26" ht="15.75" customHeight="1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</row>
    <row r="34" spans="1:26" ht="15.75" customHeight="1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</row>
    <row r="35" spans="1:26" ht="15.75" customHeight="1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</row>
    <row r="36" spans="1:26" ht="15.75" customHeight="1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</row>
    <row r="37" spans="1:26" ht="15.75" customHeight="1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</row>
    <row r="38" spans="1:26" ht="15.75" customHeight="1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</row>
    <row r="39" spans="1:26" ht="15.75" customHeight="1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</row>
    <row r="40" spans="1:26" ht="15.75" customHeight="1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</row>
    <row r="41" spans="1:26" ht="15.75" customHeight="1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</row>
    <row r="42" spans="1:26" ht="15.75" customHeight="1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</row>
  </sheetData>
  <mergeCells count="7">
    <mergeCell ref="A28:B28"/>
    <mergeCell ref="A1:E1"/>
    <mergeCell ref="A10:C10"/>
    <mergeCell ref="A12:B12"/>
    <mergeCell ref="A18:E18"/>
    <mergeCell ref="A26:C26"/>
    <mergeCell ref="A2:A3"/>
  </mergeCells>
  <pageMargins left="0.511811024" right="0.511811024" top="0.78740157499999996" bottom="0.78740157499999996" header="0" footer="0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07"/>
  <sheetViews>
    <sheetView tabSelected="1" zoomScaleNormal="100" zoomScaleSheetLayoutView="100" workbookViewId="0">
      <selection activeCell="Y13" sqref="Y13"/>
    </sheetView>
  </sheetViews>
  <sheetFormatPr defaultColWidth="14.42578125" defaultRowHeight="15" customHeight="1"/>
  <cols>
    <col min="1" max="4" width="9.140625" customWidth="1"/>
    <col min="5" max="5" width="9.28515625" customWidth="1"/>
    <col min="6" max="6" width="4.5703125" hidden="1" customWidth="1"/>
    <col min="7" max="14" width="9.140625" customWidth="1"/>
    <col min="15" max="15" width="8.7109375" customWidth="1"/>
    <col min="16" max="16" width="3.140625" customWidth="1"/>
    <col min="17" max="22" width="9.140625" customWidth="1"/>
    <col min="23" max="26" width="9" customWidth="1"/>
  </cols>
  <sheetData>
    <row r="1" spans="1:26" ht="16.5" customHeight="1">
      <c r="A1" s="296" t="s">
        <v>326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8"/>
      <c r="W1" s="25"/>
      <c r="X1" s="25"/>
      <c r="Y1" s="25"/>
      <c r="Z1" s="25"/>
    </row>
    <row r="2" spans="1:26" ht="16.5" customHeight="1">
      <c r="A2" s="299"/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0"/>
      <c r="V2" s="301"/>
      <c r="W2" s="25"/>
      <c r="X2" s="25"/>
      <c r="Y2" s="25"/>
      <c r="Z2" s="25"/>
    </row>
    <row r="3" spans="1:26" ht="16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25"/>
      <c r="X3" s="25"/>
      <c r="Y3" s="25"/>
      <c r="Z3" s="25"/>
    </row>
    <row r="4" spans="1:26" ht="16.5" customHeight="1">
      <c r="A4" s="358" t="s">
        <v>197</v>
      </c>
      <c r="B4" s="348"/>
      <c r="C4" s="348"/>
      <c r="D4" s="348"/>
      <c r="E4" s="348"/>
      <c r="F4" s="348"/>
      <c r="G4" s="348"/>
      <c r="H4" s="349"/>
      <c r="I4" s="359" t="s">
        <v>338</v>
      </c>
      <c r="J4" s="334"/>
      <c r="K4" s="334"/>
      <c r="L4" s="334"/>
      <c r="M4" s="335"/>
      <c r="N4" s="118"/>
      <c r="O4" s="118"/>
      <c r="P4" s="118"/>
      <c r="Q4" s="118"/>
      <c r="R4" s="118"/>
      <c r="S4" s="118"/>
      <c r="T4" s="118"/>
      <c r="U4" s="118"/>
      <c r="V4" s="118"/>
      <c r="W4" s="25"/>
      <c r="X4" s="25"/>
      <c r="Y4" s="25"/>
      <c r="Z4" s="25"/>
    </row>
    <row r="5" spans="1:26" ht="16.5" customHeight="1">
      <c r="A5" s="155" t="s">
        <v>198</v>
      </c>
      <c r="B5" s="353" t="s">
        <v>199</v>
      </c>
      <c r="C5" s="348"/>
      <c r="D5" s="348"/>
      <c r="E5" s="348"/>
      <c r="F5" s="348"/>
      <c r="G5" s="348"/>
      <c r="H5" s="348"/>
      <c r="I5" s="348"/>
      <c r="J5" s="348"/>
      <c r="K5" s="348"/>
      <c r="L5" s="348"/>
      <c r="M5" s="349"/>
      <c r="N5" s="118"/>
      <c r="O5" s="118"/>
      <c r="P5" s="118"/>
      <c r="Q5" s="118"/>
      <c r="R5" s="118"/>
      <c r="S5" s="118"/>
      <c r="T5" s="118"/>
      <c r="U5" s="118"/>
      <c r="V5" s="118"/>
      <c r="W5" s="25"/>
      <c r="X5" s="25"/>
      <c r="Y5" s="25"/>
      <c r="Z5" s="25"/>
    </row>
    <row r="6" spans="1:26" ht="16.5" customHeight="1">
      <c r="A6" s="156"/>
      <c r="B6" s="156"/>
      <c r="C6" s="156"/>
      <c r="D6" s="156"/>
      <c r="E6" s="156"/>
      <c r="F6" s="156"/>
      <c r="G6" s="156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25"/>
      <c r="X6" s="25"/>
      <c r="Y6" s="25"/>
      <c r="Z6" s="25"/>
    </row>
    <row r="7" spans="1:26" ht="16.5" customHeight="1">
      <c r="A7" s="157" t="s">
        <v>42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25"/>
      <c r="X7" s="25"/>
      <c r="Y7" s="25"/>
      <c r="Z7" s="25"/>
    </row>
    <row r="8" spans="1:26" ht="16.5" customHeight="1">
      <c r="A8" s="350"/>
      <c r="B8" s="348"/>
      <c r="C8" s="348"/>
      <c r="D8" s="348"/>
      <c r="E8" s="348"/>
      <c r="F8" s="348"/>
      <c r="G8" s="349"/>
      <c r="H8" s="351" t="s">
        <v>200</v>
      </c>
      <c r="I8" s="348"/>
      <c r="J8" s="348"/>
      <c r="K8" s="348"/>
      <c r="L8" s="348"/>
      <c r="M8" s="348"/>
      <c r="N8" s="348"/>
      <c r="O8" s="348"/>
      <c r="P8" s="349"/>
      <c r="Q8" s="351" t="s">
        <v>201</v>
      </c>
      <c r="R8" s="348"/>
      <c r="S8" s="348"/>
      <c r="T8" s="348"/>
      <c r="U8" s="348"/>
      <c r="V8" s="349"/>
      <c r="W8" s="25"/>
      <c r="X8" s="25"/>
      <c r="Y8" s="25"/>
      <c r="Z8" s="25"/>
    </row>
    <row r="9" spans="1:26" ht="16.5" customHeight="1">
      <c r="A9" s="354" t="s">
        <v>46</v>
      </c>
      <c r="B9" s="311"/>
      <c r="C9" s="311"/>
      <c r="D9" s="311"/>
      <c r="E9" s="311"/>
      <c r="F9" s="311"/>
      <c r="G9" s="312"/>
      <c r="H9" s="176" t="s">
        <v>339</v>
      </c>
      <c r="I9" s="177"/>
      <c r="J9" s="177"/>
      <c r="K9" s="177"/>
      <c r="L9" s="177"/>
      <c r="M9" s="177"/>
      <c r="N9" s="177"/>
      <c r="O9" s="177"/>
      <c r="P9" s="180"/>
      <c r="Q9" s="355" t="s">
        <v>309</v>
      </c>
      <c r="R9" s="311"/>
      <c r="S9" s="311"/>
      <c r="T9" s="311"/>
      <c r="U9" s="311"/>
      <c r="V9" s="312"/>
      <c r="W9" s="25"/>
      <c r="X9" s="25"/>
      <c r="Y9" s="25"/>
      <c r="Z9" s="25"/>
    </row>
    <row r="10" spans="1:26" s="111" customFormat="1" ht="16.5" customHeight="1">
      <c r="A10" s="356" t="s">
        <v>319</v>
      </c>
      <c r="B10" s="356"/>
      <c r="C10" s="356"/>
      <c r="D10" s="356"/>
      <c r="E10" s="356"/>
      <c r="F10" s="356"/>
      <c r="G10" s="356"/>
      <c r="H10" s="356" t="s">
        <v>320</v>
      </c>
      <c r="I10" s="356"/>
      <c r="J10" s="356"/>
      <c r="K10" s="356"/>
      <c r="L10" s="356"/>
      <c r="M10" s="356"/>
      <c r="N10" s="356"/>
      <c r="O10" s="356"/>
      <c r="P10" s="356"/>
      <c r="Q10" s="360">
        <v>0.2</v>
      </c>
      <c r="R10" s="357"/>
      <c r="S10" s="357"/>
      <c r="T10" s="357"/>
      <c r="U10" s="357"/>
      <c r="V10" s="357"/>
      <c r="W10" s="25"/>
      <c r="X10" s="25"/>
      <c r="Y10" s="25"/>
      <c r="Z10" s="25"/>
    </row>
    <row r="11" spans="1:26" ht="16.5" customHeight="1">
      <c r="A11" s="118"/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25"/>
      <c r="X11" s="25"/>
      <c r="Y11" s="25"/>
      <c r="Z11" s="25"/>
    </row>
    <row r="12" spans="1:26" ht="12" customHeight="1">
      <c r="A12" s="157" t="s">
        <v>49</v>
      </c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25"/>
      <c r="X12" s="25"/>
      <c r="Y12" s="25"/>
      <c r="Z12" s="25"/>
    </row>
    <row r="13" spans="1:26" ht="16.5" customHeight="1">
      <c r="A13" s="350" t="s">
        <v>202</v>
      </c>
      <c r="B13" s="348"/>
      <c r="C13" s="348"/>
      <c r="D13" s="348"/>
      <c r="E13" s="348"/>
      <c r="F13" s="348"/>
      <c r="G13" s="349"/>
      <c r="H13" s="351" t="s">
        <v>200</v>
      </c>
      <c r="I13" s="348"/>
      <c r="J13" s="348"/>
      <c r="K13" s="348"/>
      <c r="L13" s="348"/>
      <c r="M13" s="348"/>
      <c r="N13" s="348"/>
      <c r="O13" s="348"/>
      <c r="P13" s="349"/>
      <c r="Q13" s="351" t="s">
        <v>201</v>
      </c>
      <c r="R13" s="348"/>
      <c r="S13" s="348"/>
      <c r="T13" s="348"/>
      <c r="U13" s="348"/>
      <c r="V13" s="349"/>
      <c r="W13" s="25"/>
      <c r="X13" s="25"/>
      <c r="Y13" s="25"/>
      <c r="Z13" s="25"/>
    </row>
    <row r="14" spans="1:26" ht="16.5" customHeight="1">
      <c r="A14" s="310" t="s">
        <v>53</v>
      </c>
      <c r="B14" s="311"/>
      <c r="C14" s="311"/>
      <c r="D14" s="311"/>
      <c r="E14" s="311"/>
      <c r="F14" s="311"/>
      <c r="G14" s="161">
        <f>1/12</f>
        <v>8.3333333333333329E-2</v>
      </c>
      <c r="H14" s="162" t="s">
        <v>203</v>
      </c>
      <c r="I14" s="118"/>
      <c r="J14" s="118"/>
      <c r="K14" s="118"/>
      <c r="L14" s="118"/>
      <c r="M14" s="118"/>
      <c r="N14" s="118"/>
      <c r="O14" s="118"/>
      <c r="P14" s="160"/>
      <c r="Q14" s="352" t="s">
        <v>204</v>
      </c>
      <c r="R14" s="348"/>
      <c r="S14" s="348"/>
      <c r="T14" s="348"/>
      <c r="U14" s="348"/>
      <c r="V14" s="349"/>
      <c r="W14" s="25"/>
      <c r="X14" s="25"/>
      <c r="Y14" s="25"/>
      <c r="Z14" s="25"/>
    </row>
    <row r="15" spans="1:26" ht="16.5" customHeight="1">
      <c r="A15" s="353" t="s">
        <v>54</v>
      </c>
      <c r="B15" s="348"/>
      <c r="C15" s="348"/>
      <c r="D15" s="348"/>
      <c r="E15" s="348"/>
      <c r="F15" s="348"/>
      <c r="G15" s="163">
        <f>((1/12)/3)</f>
        <v>2.7777777777777776E-2</v>
      </c>
      <c r="H15" s="164" t="s">
        <v>205</v>
      </c>
      <c r="I15" s="165"/>
      <c r="J15" s="165"/>
      <c r="K15" s="165"/>
      <c r="L15" s="165"/>
      <c r="M15" s="165"/>
      <c r="N15" s="165"/>
      <c r="O15" s="165"/>
      <c r="P15" s="166"/>
      <c r="Q15" s="352" t="s">
        <v>206</v>
      </c>
      <c r="R15" s="348"/>
      <c r="S15" s="348"/>
      <c r="T15" s="348"/>
      <c r="U15" s="348"/>
      <c r="V15" s="349"/>
      <c r="W15" s="25"/>
      <c r="X15" s="25"/>
      <c r="Y15" s="25"/>
      <c r="Z15" s="25"/>
    </row>
    <row r="16" spans="1:26" ht="16.5" customHeight="1">
      <c r="A16" s="118"/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25"/>
      <c r="X16" s="25"/>
      <c r="Y16" s="25"/>
      <c r="Z16" s="25"/>
    </row>
    <row r="17" spans="1:26" ht="16.5" customHeight="1">
      <c r="A17" s="350" t="s">
        <v>207</v>
      </c>
      <c r="B17" s="348"/>
      <c r="C17" s="348"/>
      <c r="D17" s="348"/>
      <c r="E17" s="348"/>
      <c r="F17" s="348"/>
      <c r="G17" s="349"/>
      <c r="H17" s="351" t="s">
        <v>200</v>
      </c>
      <c r="I17" s="348"/>
      <c r="J17" s="348"/>
      <c r="K17" s="348"/>
      <c r="L17" s="348"/>
      <c r="M17" s="348"/>
      <c r="N17" s="348"/>
      <c r="O17" s="348"/>
      <c r="P17" s="349"/>
      <c r="Q17" s="351" t="s">
        <v>201</v>
      </c>
      <c r="R17" s="348"/>
      <c r="S17" s="348"/>
      <c r="T17" s="348"/>
      <c r="U17" s="348"/>
      <c r="V17" s="349"/>
      <c r="W17" s="25"/>
      <c r="X17" s="25"/>
      <c r="Y17" s="25"/>
      <c r="Z17" s="25"/>
    </row>
    <row r="18" spans="1:26" ht="16.5" customHeight="1">
      <c r="A18" s="158" t="s">
        <v>59</v>
      </c>
      <c r="B18" s="167"/>
      <c r="C18" s="167"/>
      <c r="D18" s="167"/>
      <c r="E18" s="167"/>
      <c r="F18" s="167"/>
      <c r="G18" s="116">
        <v>0.2</v>
      </c>
      <c r="H18" s="164" t="s">
        <v>208</v>
      </c>
      <c r="I18" s="165"/>
      <c r="J18" s="165"/>
      <c r="K18" s="165"/>
      <c r="L18" s="165"/>
      <c r="M18" s="165"/>
      <c r="N18" s="165"/>
      <c r="O18" s="165"/>
      <c r="P18" s="166"/>
      <c r="Q18" s="347" t="s">
        <v>209</v>
      </c>
      <c r="R18" s="348"/>
      <c r="S18" s="348"/>
      <c r="T18" s="348"/>
      <c r="U18" s="348"/>
      <c r="V18" s="349"/>
      <c r="W18" s="25"/>
      <c r="X18" s="25"/>
      <c r="Y18" s="25"/>
      <c r="Z18" s="25"/>
    </row>
    <row r="19" spans="1:26" ht="16.5" customHeight="1">
      <c r="A19" s="164" t="s">
        <v>60</v>
      </c>
      <c r="B19" s="114"/>
      <c r="C19" s="114"/>
      <c r="D19" s="114"/>
      <c r="E19" s="114"/>
      <c r="F19" s="114"/>
      <c r="G19" s="116">
        <v>2.5000000000000001E-2</v>
      </c>
      <c r="H19" s="164" t="s">
        <v>210</v>
      </c>
      <c r="I19" s="165"/>
      <c r="J19" s="165"/>
      <c r="K19" s="165"/>
      <c r="L19" s="165"/>
      <c r="M19" s="165"/>
      <c r="N19" s="165"/>
      <c r="O19" s="165"/>
      <c r="P19" s="166"/>
      <c r="Q19" s="347" t="s">
        <v>211</v>
      </c>
      <c r="R19" s="348"/>
      <c r="S19" s="348"/>
      <c r="T19" s="348"/>
      <c r="U19" s="348"/>
      <c r="V19" s="349"/>
      <c r="W19" s="25"/>
      <c r="X19" s="25"/>
      <c r="Y19" s="25"/>
      <c r="Z19" s="25"/>
    </row>
    <row r="20" spans="1:26" ht="16.5" customHeight="1">
      <c r="A20" s="310" t="s">
        <v>61</v>
      </c>
      <c r="B20" s="311"/>
      <c r="C20" s="311"/>
      <c r="D20" s="311"/>
      <c r="E20" s="311"/>
      <c r="F20" s="311"/>
      <c r="G20" s="322">
        <v>0.03</v>
      </c>
      <c r="H20" s="158" t="s">
        <v>212</v>
      </c>
      <c r="I20" s="159"/>
      <c r="J20" s="159"/>
      <c r="K20" s="159"/>
      <c r="L20" s="159"/>
      <c r="M20" s="159"/>
      <c r="N20" s="159"/>
      <c r="O20" s="159"/>
      <c r="P20" s="160"/>
      <c r="Q20" s="326" t="s">
        <v>213</v>
      </c>
      <c r="R20" s="311"/>
      <c r="S20" s="311"/>
      <c r="T20" s="311"/>
      <c r="U20" s="311"/>
      <c r="V20" s="312"/>
      <c r="W20" s="25"/>
      <c r="X20" s="25"/>
      <c r="Y20" s="25"/>
      <c r="Z20" s="25"/>
    </row>
    <row r="21" spans="1:26" ht="16.5" customHeight="1">
      <c r="A21" s="313"/>
      <c r="B21" s="314"/>
      <c r="C21" s="314"/>
      <c r="D21" s="314"/>
      <c r="E21" s="314"/>
      <c r="F21" s="314"/>
      <c r="G21" s="323"/>
      <c r="H21" s="168" t="s">
        <v>214</v>
      </c>
      <c r="I21" s="169"/>
      <c r="J21" s="169"/>
      <c r="K21" s="169"/>
      <c r="L21" s="169"/>
      <c r="M21" s="169"/>
      <c r="N21" s="169"/>
      <c r="O21" s="169"/>
      <c r="P21" s="170"/>
      <c r="Q21" s="313"/>
      <c r="R21" s="314"/>
      <c r="S21" s="314"/>
      <c r="T21" s="314"/>
      <c r="U21" s="314"/>
      <c r="V21" s="315"/>
      <c r="W21" s="25"/>
      <c r="X21" s="25"/>
      <c r="Y21" s="25"/>
      <c r="Z21" s="25"/>
    </row>
    <row r="22" spans="1:26" ht="16.5" customHeight="1">
      <c r="A22" s="164" t="s">
        <v>62</v>
      </c>
      <c r="B22" s="114"/>
      <c r="C22" s="114"/>
      <c r="D22" s="114"/>
      <c r="E22" s="114"/>
      <c r="F22" s="114"/>
      <c r="G22" s="116">
        <v>1.4999999999999999E-2</v>
      </c>
      <c r="H22" s="164" t="s">
        <v>215</v>
      </c>
      <c r="I22" s="165"/>
      <c r="J22" s="165"/>
      <c r="K22" s="165"/>
      <c r="L22" s="165"/>
      <c r="M22" s="165"/>
      <c r="N22" s="165"/>
      <c r="O22" s="165"/>
      <c r="P22" s="166"/>
      <c r="Q22" s="347" t="s">
        <v>216</v>
      </c>
      <c r="R22" s="348"/>
      <c r="S22" s="348"/>
      <c r="T22" s="348"/>
      <c r="U22" s="348"/>
      <c r="V22" s="349"/>
      <c r="W22" s="25"/>
      <c r="X22" s="25"/>
      <c r="Y22" s="25"/>
      <c r="Z22" s="25"/>
    </row>
    <row r="23" spans="1:26" ht="16.5" customHeight="1">
      <c r="A23" s="164" t="s">
        <v>63</v>
      </c>
      <c r="B23" s="114"/>
      <c r="C23" s="114"/>
      <c r="D23" s="114"/>
      <c r="E23" s="114"/>
      <c r="F23" s="114"/>
      <c r="G23" s="116">
        <v>0.01</v>
      </c>
      <c r="H23" s="164" t="s">
        <v>215</v>
      </c>
      <c r="I23" s="165"/>
      <c r="J23" s="165"/>
      <c r="K23" s="165"/>
      <c r="L23" s="165"/>
      <c r="M23" s="165"/>
      <c r="N23" s="165"/>
      <c r="O23" s="165"/>
      <c r="P23" s="166"/>
      <c r="Q23" s="347" t="s">
        <v>217</v>
      </c>
      <c r="R23" s="348"/>
      <c r="S23" s="348"/>
      <c r="T23" s="348"/>
      <c r="U23" s="348"/>
      <c r="V23" s="349"/>
      <c r="W23" s="25"/>
      <c r="X23" s="25"/>
      <c r="Y23" s="25"/>
      <c r="Z23" s="25"/>
    </row>
    <row r="24" spans="1:26" ht="16.5" customHeight="1">
      <c r="A24" s="164" t="s">
        <v>64</v>
      </c>
      <c r="B24" s="114"/>
      <c r="C24" s="114"/>
      <c r="D24" s="114"/>
      <c r="E24" s="114"/>
      <c r="F24" s="114"/>
      <c r="G24" s="116">
        <v>6.0000000000000001E-3</v>
      </c>
      <c r="H24" s="164" t="s">
        <v>215</v>
      </c>
      <c r="I24" s="165"/>
      <c r="J24" s="165"/>
      <c r="K24" s="165"/>
      <c r="L24" s="165"/>
      <c r="M24" s="165"/>
      <c r="N24" s="165"/>
      <c r="O24" s="165"/>
      <c r="P24" s="166"/>
      <c r="Q24" s="347" t="s">
        <v>218</v>
      </c>
      <c r="R24" s="348"/>
      <c r="S24" s="348"/>
      <c r="T24" s="348"/>
      <c r="U24" s="348"/>
      <c r="V24" s="349"/>
      <c r="W24" s="25"/>
      <c r="X24" s="25"/>
      <c r="Y24" s="25"/>
      <c r="Z24" s="25"/>
    </row>
    <row r="25" spans="1:26" ht="16.5" customHeight="1">
      <c r="A25" s="164" t="s">
        <v>65</v>
      </c>
      <c r="B25" s="114"/>
      <c r="C25" s="114"/>
      <c r="D25" s="114"/>
      <c r="E25" s="114"/>
      <c r="F25" s="114"/>
      <c r="G25" s="116">
        <v>2E-3</v>
      </c>
      <c r="H25" s="164" t="s">
        <v>215</v>
      </c>
      <c r="I25" s="165"/>
      <c r="J25" s="165"/>
      <c r="K25" s="165"/>
      <c r="L25" s="165"/>
      <c r="M25" s="165"/>
      <c r="N25" s="165"/>
      <c r="O25" s="165"/>
      <c r="P25" s="166"/>
      <c r="Q25" s="347" t="s">
        <v>219</v>
      </c>
      <c r="R25" s="348"/>
      <c r="S25" s="348"/>
      <c r="T25" s="348"/>
      <c r="U25" s="348"/>
      <c r="V25" s="349"/>
      <c r="W25" s="25"/>
      <c r="X25" s="25"/>
      <c r="Y25" s="25"/>
      <c r="Z25" s="25"/>
    </row>
    <row r="26" spans="1:26" ht="16.5" customHeight="1">
      <c r="A26" s="164" t="s">
        <v>66</v>
      </c>
      <c r="B26" s="114"/>
      <c r="C26" s="114"/>
      <c r="D26" s="114"/>
      <c r="E26" s="114"/>
      <c r="F26" s="114"/>
      <c r="G26" s="116">
        <v>0.08</v>
      </c>
      <c r="H26" s="164" t="s">
        <v>220</v>
      </c>
      <c r="I26" s="165"/>
      <c r="J26" s="165"/>
      <c r="K26" s="165"/>
      <c r="L26" s="165"/>
      <c r="M26" s="165"/>
      <c r="N26" s="165"/>
      <c r="O26" s="165"/>
      <c r="P26" s="166"/>
      <c r="Q26" s="347" t="s">
        <v>221</v>
      </c>
      <c r="R26" s="348"/>
      <c r="S26" s="348"/>
      <c r="T26" s="348"/>
      <c r="U26" s="348"/>
      <c r="V26" s="349"/>
      <c r="W26" s="25"/>
      <c r="X26" s="25"/>
      <c r="Y26" s="25"/>
      <c r="Z26" s="25"/>
    </row>
    <row r="27" spans="1:26" ht="16.5" customHeight="1">
      <c r="A27" s="171" t="s">
        <v>67</v>
      </c>
      <c r="B27" s="114"/>
      <c r="C27" s="114"/>
      <c r="D27" s="114"/>
      <c r="E27" s="114"/>
      <c r="F27" s="114"/>
      <c r="G27" s="172">
        <f>SUM(G18:G26)</f>
        <v>0.36800000000000005</v>
      </c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25"/>
      <c r="X27" s="25"/>
      <c r="Y27" s="25"/>
      <c r="Z27" s="25"/>
    </row>
    <row r="28" spans="1:26" ht="16.5" customHeight="1">
      <c r="A28" s="118"/>
      <c r="B28" s="118"/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25"/>
      <c r="X28" s="25"/>
      <c r="Y28" s="25"/>
      <c r="Z28" s="25"/>
    </row>
    <row r="29" spans="1:26" ht="16.5" customHeight="1">
      <c r="A29" s="350" t="s">
        <v>222</v>
      </c>
      <c r="B29" s="348"/>
      <c r="C29" s="348"/>
      <c r="D29" s="348"/>
      <c r="E29" s="348"/>
      <c r="F29" s="348"/>
      <c r="G29" s="349"/>
      <c r="H29" s="351" t="s">
        <v>200</v>
      </c>
      <c r="I29" s="348"/>
      <c r="J29" s="348"/>
      <c r="K29" s="348"/>
      <c r="L29" s="348"/>
      <c r="M29" s="348"/>
      <c r="N29" s="348"/>
      <c r="O29" s="348"/>
      <c r="P29" s="349"/>
      <c r="Q29" s="351" t="s">
        <v>201</v>
      </c>
      <c r="R29" s="348"/>
      <c r="S29" s="348"/>
      <c r="T29" s="348"/>
      <c r="U29" s="348"/>
      <c r="V29" s="349"/>
      <c r="W29" s="25"/>
      <c r="X29" s="25"/>
      <c r="Y29" s="25"/>
      <c r="Z29" s="25"/>
    </row>
    <row r="30" spans="1:26" ht="16.5" customHeight="1">
      <c r="A30" s="310" t="s">
        <v>223</v>
      </c>
      <c r="B30" s="311"/>
      <c r="C30" s="311"/>
      <c r="D30" s="311"/>
      <c r="E30" s="311"/>
      <c r="F30" s="311"/>
      <c r="G30" s="312"/>
      <c r="H30" s="173" t="s">
        <v>224</v>
      </c>
      <c r="I30" s="174"/>
      <c r="J30" s="174"/>
      <c r="K30" s="174"/>
      <c r="L30" s="174"/>
      <c r="M30" s="174"/>
      <c r="N30" s="174"/>
      <c r="O30" s="174"/>
      <c r="P30" s="175"/>
      <c r="Q30" s="339" t="s">
        <v>225</v>
      </c>
      <c r="R30" s="311"/>
      <c r="S30" s="311"/>
      <c r="T30" s="311"/>
      <c r="U30" s="311"/>
      <c r="V30" s="312"/>
      <c r="W30" s="25"/>
      <c r="X30" s="25"/>
      <c r="Y30" s="25"/>
      <c r="Z30" s="25"/>
    </row>
    <row r="31" spans="1:26" ht="16.5" customHeight="1">
      <c r="A31" s="313"/>
      <c r="B31" s="314"/>
      <c r="C31" s="314"/>
      <c r="D31" s="314"/>
      <c r="E31" s="314"/>
      <c r="F31" s="314"/>
      <c r="G31" s="315"/>
      <c r="H31" s="168" t="s">
        <v>226</v>
      </c>
      <c r="I31" s="169"/>
      <c r="J31" s="169"/>
      <c r="K31" s="169"/>
      <c r="L31" s="169"/>
      <c r="M31" s="169"/>
      <c r="N31" s="169"/>
      <c r="O31" s="169"/>
      <c r="P31" s="170"/>
      <c r="Q31" s="340" t="s">
        <v>227</v>
      </c>
      <c r="R31" s="314"/>
      <c r="S31" s="314"/>
      <c r="T31" s="314"/>
      <c r="U31" s="314"/>
      <c r="V31" s="315"/>
      <c r="W31" s="25"/>
      <c r="X31" s="25"/>
      <c r="Y31" s="25"/>
      <c r="Z31" s="25"/>
    </row>
    <row r="32" spans="1:26" ht="16.5" customHeight="1">
      <c r="A32" s="164" t="s">
        <v>228</v>
      </c>
      <c r="B32" s="165"/>
      <c r="C32" s="165"/>
      <c r="D32" s="165"/>
      <c r="E32" s="165"/>
      <c r="F32" s="165"/>
      <c r="G32" s="166"/>
      <c r="H32" s="176" t="s">
        <v>339</v>
      </c>
      <c r="I32" s="178"/>
      <c r="J32" s="178"/>
      <c r="K32" s="178"/>
      <c r="L32" s="178"/>
      <c r="M32" s="178"/>
      <c r="N32" s="178"/>
      <c r="O32" s="178"/>
      <c r="P32" s="179"/>
      <c r="Q32" s="341" t="s">
        <v>327</v>
      </c>
      <c r="R32" s="342"/>
      <c r="S32" s="342"/>
      <c r="T32" s="342"/>
      <c r="U32" s="342"/>
      <c r="V32" s="343"/>
      <c r="W32" s="25"/>
      <c r="X32" s="25"/>
      <c r="Y32" s="25"/>
      <c r="Z32" s="25"/>
    </row>
    <row r="33" spans="1:26" ht="16.5" customHeight="1">
      <c r="A33" s="164" t="s">
        <v>229</v>
      </c>
      <c r="B33" s="165"/>
      <c r="C33" s="165"/>
      <c r="D33" s="165"/>
      <c r="E33" s="165"/>
      <c r="F33" s="165"/>
      <c r="G33" s="166"/>
      <c r="H33" s="176" t="s">
        <v>339</v>
      </c>
      <c r="I33" s="178"/>
      <c r="J33" s="178"/>
      <c r="K33" s="178"/>
      <c r="L33" s="178"/>
      <c r="M33" s="178"/>
      <c r="N33" s="178"/>
      <c r="O33" s="178"/>
      <c r="P33" s="179"/>
      <c r="Q33" s="341" t="s">
        <v>328</v>
      </c>
      <c r="R33" s="342"/>
      <c r="S33" s="342"/>
      <c r="T33" s="342"/>
      <c r="U33" s="342"/>
      <c r="V33" s="343"/>
      <c r="W33" s="25"/>
      <c r="X33" s="25"/>
      <c r="Y33" s="25"/>
      <c r="Z33" s="25"/>
    </row>
    <row r="34" spans="1:26" ht="16.5" customHeight="1">
      <c r="A34" s="309" t="s">
        <v>230</v>
      </c>
      <c r="B34" s="297"/>
      <c r="C34" s="297"/>
      <c r="D34" s="297"/>
      <c r="E34" s="297"/>
      <c r="F34" s="297"/>
      <c r="G34" s="298"/>
      <c r="H34" s="316" t="s">
        <v>339</v>
      </c>
      <c r="I34" s="317"/>
      <c r="J34" s="317"/>
      <c r="K34" s="317"/>
      <c r="L34" s="317"/>
      <c r="M34" s="317"/>
      <c r="N34" s="317"/>
      <c r="O34" s="317"/>
      <c r="P34" s="318"/>
      <c r="Q34" s="344" t="s">
        <v>231</v>
      </c>
      <c r="R34" s="345"/>
      <c r="S34" s="345"/>
      <c r="T34" s="345"/>
      <c r="U34" s="345"/>
      <c r="V34" s="346"/>
      <c r="W34" s="25"/>
      <c r="X34" s="25"/>
      <c r="Y34" s="25"/>
      <c r="Z34" s="25"/>
    </row>
    <row r="35" spans="1:26" ht="16.5" customHeight="1">
      <c r="A35" s="299"/>
      <c r="B35" s="300"/>
      <c r="C35" s="300"/>
      <c r="D35" s="300"/>
      <c r="E35" s="300"/>
      <c r="F35" s="300"/>
      <c r="G35" s="301"/>
      <c r="H35" s="319"/>
      <c r="I35" s="320"/>
      <c r="J35" s="320"/>
      <c r="K35" s="320"/>
      <c r="L35" s="320"/>
      <c r="M35" s="320"/>
      <c r="N35" s="320"/>
      <c r="O35" s="320"/>
      <c r="P35" s="321"/>
      <c r="Q35" s="330" t="s">
        <v>329</v>
      </c>
      <c r="R35" s="331"/>
      <c r="S35" s="331"/>
      <c r="T35" s="331"/>
      <c r="U35" s="331"/>
      <c r="V35" s="332"/>
      <c r="W35" s="25"/>
      <c r="X35" s="25"/>
      <c r="Y35" s="25"/>
      <c r="Z35" s="25"/>
    </row>
    <row r="36" spans="1:26" ht="16.5" customHeight="1">
      <c r="A36" s="220" t="s">
        <v>232</v>
      </c>
      <c r="B36" s="218"/>
      <c r="C36" s="218"/>
      <c r="D36" s="218"/>
      <c r="E36" s="218"/>
      <c r="F36" s="218"/>
      <c r="G36" s="221"/>
      <c r="H36" s="333" t="s">
        <v>339</v>
      </c>
      <c r="I36" s="334"/>
      <c r="J36" s="334"/>
      <c r="K36" s="334"/>
      <c r="L36" s="334"/>
      <c r="M36" s="334"/>
      <c r="N36" s="334"/>
      <c r="O36" s="334"/>
      <c r="P36" s="335"/>
      <c r="Q36" s="336" t="s">
        <v>233</v>
      </c>
      <c r="R36" s="337"/>
      <c r="S36" s="337"/>
      <c r="T36" s="337"/>
      <c r="U36" s="337"/>
      <c r="V36" s="338"/>
      <c r="W36" s="25"/>
      <c r="X36" s="25"/>
      <c r="Y36" s="25"/>
      <c r="Z36" s="25"/>
    </row>
    <row r="37" spans="1:26" ht="16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25"/>
      <c r="X37" s="25"/>
      <c r="Y37" s="25"/>
      <c r="Z37" s="25"/>
    </row>
    <row r="38" spans="1:26" ht="16.5" customHeight="1">
      <c r="A38" s="2" t="s">
        <v>234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25"/>
      <c r="X38" s="25"/>
      <c r="Y38" s="25"/>
      <c r="Z38" s="25"/>
    </row>
    <row r="39" spans="1:26" ht="16.5" customHeight="1">
      <c r="A39" s="328"/>
      <c r="B39" s="218"/>
      <c r="C39" s="218"/>
      <c r="D39" s="218"/>
      <c r="E39" s="218"/>
      <c r="F39" s="218"/>
      <c r="G39" s="221"/>
      <c r="H39" s="329" t="s">
        <v>200</v>
      </c>
      <c r="I39" s="218"/>
      <c r="J39" s="218"/>
      <c r="K39" s="218"/>
      <c r="L39" s="218"/>
      <c r="M39" s="218"/>
      <c r="N39" s="218"/>
      <c r="O39" s="218"/>
      <c r="P39" s="221"/>
      <c r="Q39" s="329" t="s">
        <v>201</v>
      </c>
      <c r="R39" s="218"/>
      <c r="S39" s="218"/>
      <c r="T39" s="218"/>
      <c r="U39" s="218"/>
      <c r="V39" s="221"/>
      <c r="W39" s="25"/>
      <c r="X39" s="25"/>
      <c r="Y39" s="25"/>
      <c r="Z39" s="25"/>
    </row>
    <row r="40" spans="1:26" ht="16.5" customHeight="1">
      <c r="A40" s="309" t="s">
        <v>95</v>
      </c>
      <c r="B40" s="297"/>
      <c r="C40" s="297"/>
      <c r="D40" s="297"/>
      <c r="E40" s="297"/>
      <c r="F40" s="297"/>
      <c r="G40" s="324">
        <f>1/12*0.05</f>
        <v>4.1666666666666666E-3</v>
      </c>
      <c r="H40" s="11" t="s">
        <v>235</v>
      </c>
      <c r="I40" s="21"/>
      <c r="J40" s="21"/>
      <c r="K40" s="21"/>
      <c r="L40" s="21"/>
      <c r="M40" s="21"/>
      <c r="N40" s="21"/>
      <c r="O40" s="21"/>
      <c r="P40" s="22"/>
      <c r="Q40" s="308" t="s">
        <v>236</v>
      </c>
      <c r="R40" s="297"/>
      <c r="S40" s="297"/>
      <c r="T40" s="297"/>
      <c r="U40" s="297"/>
      <c r="V40" s="298"/>
      <c r="W40" s="25"/>
      <c r="X40" s="25"/>
      <c r="Y40" s="25"/>
      <c r="Z40" s="25"/>
    </row>
    <row r="41" spans="1:26" ht="16.5" customHeight="1">
      <c r="A41" s="299"/>
      <c r="B41" s="300"/>
      <c r="C41" s="300"/>
      <c r="D41" s="300"/>
      <c r="E41" s="300"/>
      <c r="F41" s="300"/>
      <c r="G41" s="325"/>
      <c r="H41" s="8" t="s">
        <v>237</v>
      </c>
      <c r="I41" s="19"/>
      <c r="J41" s="19"/>
      <c r="K41" s="19"/>
      <c r="L41" s="19"/>
      <c r="M41" s="19"/>
      <c r="N41" s="19"/>
      <c r="O41" s="19"/>
      <c r="P41" s="20"/>
      <c r="Q41" s="299"/>
      <c r="R41" s="300"/>
      <c r="S41" s="300"/>
      <c r="T41" s="300"/>
      <c r="U41" s="300"/>
      <c r="V41" s="301"/>
      <c r="W41" s="25"/>
      <c r="X41" s="25"/>
      <c r="Y41" s="25"/>
      <c r="Z41" s="25"/>
    </row>
    <row r="42" spans="1:26" ht="16.5" customHeight="1">
      <c r="A42" s="3" t="s">
        <v>96</v>
      </c>
      <c r="B42" s="12"/>
      <c r="C42" s="12"/>
      <c r="D42" s="12"/>
      <c r="E42" s="12"/>
      <c r="F42" s="12"/>
      <c r="G42" s="15">
        <f>G40*0.08</f>
        <v>3.3333333333333332E-4</v>
      </c>
      <c r="H42" s="3" t="s">
        <v>238</v>
      </c>
      <c r="I42" s="12"/>
      <c r="J42" s="12"/>
      <c r="K42" s="12"/>
      <c r="L42" s="12"/>
      <c r="M42" s="12"/>
      <c r="N42" s="12"/>
      <c r="O42" s="12"/>
      <c r="P42" s="13"/>
      <c r="Q42" s="327" t="s">
        <v>239</v>
      </c>
      <c r="R42" s="218"/>
      <c r="S42" s="218"/>
      <c r="T42" s="218"/>
      <c r="U42" s="218"/>
      <c r="V42" s="221"/>
      <c r="W42" s="25"/>
      <c r="X42" s="25"/>
      <c r="Y42" s="25"/>
      <c r="Z42" s="25"/>
    </row>
    <row r="43" spans="1:26" ht="16.5" customHeight="1">
      <c r="A43" s="3" t="s">
        <v>240</v>
      </c>
      <c r="B43" s="12"/>
      <c r="C43" s="12"/>
      <c r="D43" s="12"/>
      <c r="E43" s="12"/>
      <c r="F43" s="12"/>
      <c r="G43" s="15">
        <v>3.44E-2</v>
      </c>
      <c r="H43" s="3" t="s">
        <v>241</v>
      </c>
      <c r="I43" s="12"/>
      <c r="J43" s="12"/>
      <c r="K43" s="12"/>
      <c r="L43" s="12"/>
      <c r="M43" s="12"/>
      <c r="N43" s="12"/>
      <c r="O43" s="12"/>
      <c r="P43" s="13"/>
      <c r="Q43" s="327" t="s">
        <v>242</v>
      </c>
      <c r="R43" s="218"/>
      <c r="S43" s="218"/>
      <c r="T43" s="218"/>
      <c r="U43" s="218"/>
      <c r="V43" s="221"/>
      <c r="W43" s="25"/>
      <c r="X43" s="25"/>
      <c r="Y43" s="25"/>
      <c r="Z43" s="25"/>
    </row>
    <row r="44" spans="1:26" ht="16.5" customHeight="1">
      <c r="A44" s="14" t="s">
        <v>98</v>
      </c>
      <c r="B44" s="12"/>
      <c r="C44" s="12"/>
      <c r="D44" s="12"/>
      <c r="E44" s="16"/>
      <c r="F44" s="12"/>
      <c r="G44" s="15">
        <f>(7/30)/12</f>
        <v>1.9444444444444445E-2</v>
      </c>
      <c r="H44" s="3" t="s">
        <v>243</v>
      </c>
      <c r="I44" s="12"/>
      <c r="J44" s="12"/>
      <c r="K44" s="12"/>
      <c r="L44" s="12"/>
      <c r="M44" s="12"/>
      <c r="N44" s="12"/>
      <c r="O44" s="12"/>
      <c r="P44" s="13"/>
      <c r="Q44" s="327" t="s">
        <v>244</v>
      </c>
      <c r="R44" s="218"/>
      <c r="S44" s="218"/>
      <c r="T44" s="218"/>
      <c r="U44" s="218"/>
      <c r="V44" s="221"/>
      <c r="W44" s="25"/>
      <c r="X44" s="25"/>
      <c r="Y44" s="25"/>
      <c r="Z44" s="25"/>
    </row>
    <row r="45" spans="1:26" ht="16.5" customHeight="1">
      <c r="A45" s="3" t="s">
        <v>245</v>
      </c>
      <c r="B45" s="12"/>
      <c r="C45" s="12"/>
      <c r="D45" s="12"/>
      <c r="E45" s="12"/>
      <c r="F45" s="12"/>
      <c r="G45" s="15">
        <f>G44*G27</f>
        <v>7.1555555555555565E-3</v>
      </c>
      <c r="H45" s="3" t="s">
        <v>246</v>
      </c>
      <c r="I45" s="12"/>
      <c r="J45" s="12"/>
      <c r="K45" s="12"/>
      <c r="L45" s="12"/>
      <c r="M45" s="12"/>
      <c r="N45" s="12"/>
      <c r="O45" s="12"/>
      <c r="P45" s="13"/>
      <c r="Q45" s="327" t="s">
        <v>247</v>
      </c>
      <c r="R45" s="218"/>
      <c r="S45" s="218"/>
      <c r="T45" s="218"/>
      <c r="U45" s="218"/>
      <c r="V45" s="221"/>
      <c r="W45" s="25"/>
      <c r="X45" s="25"/>
      <c r="Y45" s="25"/>
      <c r="Z45" s="25"/>
    </row>
    <row r="46" spans="1:26" ht="16.5" customHeight="1">
      <c r="A46" s="3" t="s">
        <v>100</v>
      </c>
      <c r="B46" s="12"/>
      <c r="C46" s="12"/>
      <c r="D46" s="12"/>
      <c r="E46" s="12"/>
      <c r="F46" s="12"/>
      <c r="G46" s="15">
        <f>G44*0.08*0.4</f>
        <v>6.2222222222222236E-4</v>
      </c>
      <c r="H46" s="3"/>
      <c r="I46" s="12"/>
      <c r="J46" s="12"/>
      <c r="K46" s="12"/>
      <c r="L46" s="12"/>
      <c r="M46" s="12"/>
      <c r="N46" s="12"/>
      <c r="O46" s="12"/>
      <c r="P46" s="13"/>
      <c r="Q46" s="327" t="s">
        <v>248</v>
      </c>
      <c r="R46" s="218"/>
      <c r="S46" s="218"/>
      <c r="T46" s="218"/>
      <c r="U46" s="218"/>
      <c r="V46" s="221"/>
      <c r="W46" s="25"/>
      <c r="X46" s="25"/>
      <c r="Y46" s="25"/>
      <c r="Z46" s="25"/>
    </row>
    <row r="47" spans="1:26" ht="16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25"/>
      <c r="X47" s="25"/>
      <c r="Y47" s="25"/>
      <c r="Z47" s="25"/>
    </row>
    <row r="48" spans="1:26" ht="16.5" customHeight="1">
      <c r="A48" s="2" t="s">
        <v>102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25"/>
      <c r="X48" s="25"/>
      <c r="Y48" s="25"/>
      <c r="Z48" s="25"/>
    </row>
    <row r="49" spans="1:26" ht="16.5" customHeight="1">
      <c r="A49" s="328"/>
      <c r="B49" s="218"/>
      <c r="C49" s="218"/>
      <c r="D49" s="218"/>
      <c r="E49" s="218"/>
      <c r="F49" s="218"/>
      <c r="G49" s="221"/>
      <c r="H49" s="329" t="s">
        <v>200</v>
      </c>
      <c r="I49" s="218"/>
      <c r="J49" s="218"/>
      <c r="K49" s="218"/>
      <c r="L49" s="218"/>
      <c r="M49" s="218"/>
      <c r="N49" s="218"/>
      <c r="O49" s="218"/>
      <c r="P49" s="221"/>
      <c r="Q49" s="329" t="s">
        <v>201</v>
      </c>
      <c r="R49" s="218"/>
      <c r="S49" s="218"/>
      <c r="T49" s="218"/>
      <c r="U49" s="218"/>
      <c r="V49" s="221"/>
      <c r="W49" s="25"/>
      <c r="X49" s="25"/>
      <c r="Y49" s="25"/>
      <c r="Z49" s="25"/>
    </row>
    <row r="50" spans="1:26" ht="16.5" customHeight="1">
      <c r="A50" s="220" t="s">
        <v>104</v>
      </c>
      <c r="B50" s="218"/>
      <c r="C50" s="218"/>
      <c r="D50" s="218"/>
      <c r="E50" s="218"/>
      <c r="F50" s="7"/>
      <c r="G50" s="15">
        <f>1/12</f>
        <v>8.3333333333333329E-2</v>
      </c>
      <c r="H50" s="3" t="s">
        <v>205</v>
      </c>
      <c r="I50" s="12"/>
      <c r="J50" s="12"/>
      <c r="K50" s="12"/>
      <c r="L50" s="12"/>
      <c r="M50" s="12"/>
      <c r="N50" s="12"/>
      <c r="O50" s="12"/>
      <c r="P50" s="13"/>
      <c r="Q50" s="327" t="s">
        <v>249</v>
      </c>
      <c r="R50" s="218"/>
      <c r="S50" s="218"/>
      <c r="T50" s="218"/>
      <c r="U50" s="218"/>
      <c r="V50" s="221"/>
      <c r="W50" s="25"/>
      <c r="X50" s="25"/>
      <c r="Y50" s="25"/>
      <c r="Z50" s="25"/>
    </row>
    <row r="51" spans="1:26" ht="16.5" customHeight="1">
      <c r="A51" s="220" t="s">
        <v>105</v>
      </c>
      <c r="B51" s="218"/>
      <c r="C51" s="218"/>
      <c r="D51" s="218"/>
      <c r="E51" s="218"/>
      <c r="F51" s="7"/>
      <c r="G51" s="15">
        <f>1/30/12</f>
        <v>2.7777777777777779E-3</v>
      </c>
      <c r="H51" s="3" t="s">
        <v>250</v>
      </c>
      <c r="I51" s="23"/>
      <c r="J51" s="23"/>
      <c r="K51" s="23"/>
      <c r="L51" s="23"/>
      <c r="M51" s="23"/>
      <c r="N51" s="23"/>
      <c r="O51" s="23"/>
      <c r="P51" s="24"/>
      <c r="Q51" s="327" t="s">
        <v>251</v>
      </c>
      <c r="R51" s="218"/>
      <c r="S51" s="218"/>
      <c r="T51" s="218"/>
      <c r="U51" s="218"/>
      <c r="V51" s="221"/>
      <c r="W51" s="25"/>
      <c r="X51" s="25"/>
      <c r="Y51" s="25"/>
      <c r="Z51" s="25"/>
    </row>
    <row r="52" spans="1:26" ht="16.5" customHeight="1">
      <c r="A52" s="220" t="s">
        <v>106</v>
      </c>
      <c r="B52" s="218"/>
      <c r="C52" s="218"/>
      <c r="D52" s="218"/>
      <c r="E52" s="218"/>
      <c r="F52" s="7"/>
      <c r="G52" s="15">
        <f>5/30/12*0.015</f>
        <v>2.0833333333333332E-4</v>
      </c>
      <c r="H52" s="3" t="s">
        <v>252</v>
      </c>
      <c r="I52" s="12"/>
      <c r="J52" s="12"/>
      <c r="K52" s="12"/>
      <c r="L52" s="12"/>
      <c r="M52" s="12"/>
      <c r="N52" s="12"/>
      <c r="O52" s="12"/>
      <c r="P52" s="13"/>
      <c r="Q52" s="327" t="s">
        <v>253</v>
      </c>
      <c r="R52" s="218"/>
      <c r="S52" s="218"/>
      <c r="T52" s="218"/>
      <c r="U52" s="218"/>
      <c r="V52" s="221"/>
      <c r="W52" s="25"/>
      <c r="X52" s="25"/>
      <c r="Y52" s="25"/>
      <c r="Z52" s="25"/>
    </row>
    <row r="53" spans="1:26" ht="16.5" customHeight="1">
      <c r="A53" s="220" t="s">
        <v>254</v>
      </c>
      <c r="B53" s="218"/>
      <c r="C53" s="218"/>
      <c r="D53" s="218"/>
      <c r="E53" s="218"/>
      <c r="F53" s="12"/>
      <c r="G53" s="15">
        <f>(1/12/30)*0.0178*15</f>
        <v>7.4166666666666662E-4</v>
      </c>
      <c r="H53" s="3" t="s">
        <v>255</v>
      </c>
      <c r="I53" s="12"/>
      <c r="J53" s="12"/>
      <c r="K53" s="12"/>
      <c r="L53" s="12"/>
      <c r="M53" s="12"/>
      <c r="N53" s="12"/>
      <c r="O53" s="12"/>
      <c r="P53" s="13"/>
      <c r="Q53" s="327" t="s">
        <v>256</v>
      </c>
      <c r="R53" s="218"/>
      <c r="S53" s="218"/>
      <c r="T53" s="218"/>
      <c r="U53" s="218"/>
      <c r="V53" s="221"/>
      <c r="W53" s="25"/>
      <c r="X53" s="25"/>
      <c r="Y53" s="25"/>
      <c r="Z53" s="25"/>
    </row>
    <row r="54" spans="1:26" ht="16.5" customHeight="1">
      <c r="A54" s="220" t="s">
        <v>108</v>
      </c>
      <c r="B54" s="218"/>
      <c r="C54" s="218"/>
      <c r="D54" s="218"/>
      <c r="E54" s="218"/>
      <c r="F54" s="7"/>
      <c r="G54" s="15">
        <v>2.8999999999999998E-3</v>
      </c>
      <c r="H54" s="3" t="s">
        <v>257</v>
      </c>
      <c r="I54" s="12"/>
      <c r="J54" s="12"/>
      <c r="K54" s="12"/>
      <c r="L54" s="12"/>
      <c r="M54" s="12"/>
      <c r="N54" s="12"/>
      <c r="O54" s="12"/>
      <c r="P54" s="13"/>
      <c r="Q54" s="327" t="s">
        <v>258</v>
      </c>
      <c r="R54" s="218"/>
      <c r="S54" s="218"/>
      <c r="T54" s="218"/>
      <c r="U54" s="218"/>
      <c r="V54" s="221"/>
      <c r="W54" s="25"/>
      <c r="X54" s="25"/>
      <c r="Y54" s="25"/>
      <c r="Z54" s="25"/>
    </row>
    <row r="55" spans="1:26" ht="16.5" customHeight="1">
      <c r="A55" s="307" t="s">
        <v>109</v>
      </c>
      <c r="B55" s="297"/>
      <c r="C55" s="297"/>
      <c r="D55" s="297"/>
      <c r="E55" s="298"/>
      <c r="F55" s="17"/>
      <c r="G55" s="324">
        <v>1.3899999999999999E-2</v>
      </c>
      <c r="H55" s="309" t="s">
        <v>259</v>
      </c>
      <c r="I55" s="297"/>
      <c r="J55" s="297"/>
      <c r="K55" s="297"/>
      <c r="L55" s="297"/>
      <c r="M55" s="297"/>
      <c r="N55" s="297"/>
      <c r="O55" s="297"/>
      <c r="P55" s="298"/>
      <c r="Q55" s="308" t="s">
        <v>260</v>
      </c>
      <c r="R55" s="297"/>
      <c r="S55" s="297"/>
      <c r="T55" s="297"/>
      <c r="U55" s="297"/>
      <c r="V55" s="298"/>
      <c r="W55" s="25"/>
      <c r="X55" s="25"/>
      <c r="Y55" s="25"/>
      <c r="Z55" s="25"/>
    </row>
    <row r="56" spans="1:26" ht="16.5" customHeight="1">
      <c r="A56" s="299"/>
      <c r="B56" s="300"/>
      <c r="C56" s="300"/>
      <c r="D56" s="300"/>
      <c r="E56" s="301"/>
      <c r="F56" s="18"/>
      <c r="G56" s="325"/>
      <c r="H56" s="299"/>
      <c r="I56" s="300"/>
      <c r="J56" s="300"/>
      <c r="K56" s="300"/>
      <c r="L56" s="300"/>
      <c r="M56" s="300"/>
      <c r="N56" s="300"/>
      <c r="O56" s="300"/>
      <c r="P56" s="301"/>
      <c r="Q56" s="299"/>
      <c r="R56" s="300"/>
      <c r="S56" s="300"/>
      <c r="T56" s="300"/>
      <c r="U56" s="300"/>
      <c r="V56" s="301"/>
      <c r="W56" s="25"/>
      <c r="X56" s="25"/>
      <c r="Y56" s="25"/>
      <c r="Z56" s="25"/>
    </row>
    <row r="57" spans="1:26" ht="16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25"/>
      <c r="X57" s="25"/>
      <c r="Y57" s="25"/>
      <c r="Z57" s="25"/>
    </row>
    <row r="58" spans="1:26" ht="16.5" customHeight="1">
      <c r="A58" s="2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25"/>
      <c r="X58" s="25"/>
      <c r="Y58" s="25"/>
      <c r="Z58" s="25"/>
    </row>
    <row r="59" spans="1:26" ht="16.5" customHeight="1">
      <c r="A59" s="328"/>
      <c r="B59" s="218"/>
      <c r="C59" s="218"/>
      <c r="D59" s="218"/>
      <c r="E59" s="218"/>
      <c r="F59" s="218"/>
      <c r="G59" s="221"/>
      <c r="H59" s="329" t="s">
        <v>261</v>
      </c>
      <c r="I59" s="218"/>
      <c r="J59" s="218"/>
      <c r="K59" s="218"/>
      <c r="L59" s="218"/>
      <c r="M59" s="218"/>
      <c r="N59" s="218"/>
      <c r="O59" s="218"/>
      <c r="P59" s="221"/>
      <c r="Q59" s="1"/>
      <c r="R59" s="1"/>
      <c r="S59" s="1"/>
      <c r="T59" s="1"/>
      <c r="U59" s="1"/>
      <c r="V59" s="1"/>
      <c r="W59" s="25"/>
      <c r="X59" s="25"/>
      <c r="Y59" s="25"/>
      <c r="Z59" s="25"/>
    </row>
    <row r="60" spans="1:26" ht="16.5" customHeight="1">
      <c r="A60" s="220" t="s">
        <v>375</v>
      </c>
      <c r="B60" s="218"/>
      <c r="C60" s="218"/>
      <c r="D60" s="218"/>
      <c r="E60" s="218"/>
      <c r="F60" s="218"/>
      <c r="G60" s="221"/>
      <c r="H60" s="3" t="s">
        <v>262</v>
      </c>
      <c r="I60" s="12"/>
      <c r="J60" s="12"/>
      <c r="K60" s="12"/>
      <c r="L60" s="12"/>
      <c r="M60" s="12"/>
      <c r="N60" s="12"/>
      <c r="O60" s="12"/>
      <c r="P60" s="13"/>
      <c r="Q60" s="1"/>
      <c r="R60" s="1"/>
      <c r="S60" s="1"/>
      <c r="T60" s="1"/>
      <c r="U60" s="1"/>
      <c r="V60" s="1"/>
      <c r="W60" s="25"/>
      <c r="X60" s="25"/>
      <c r="Y60" s="25"/>
      <c r="Z60" s="25"/>
    </row>
    <row r="61" spans="1:26" ht="16.5" customHeight="1">
      <c r="A61" s="220" t="s">
        <v>115</v>
      </c>
      <c r="B61" s="218"/>
      <c r="C61" s="218"/>
      <c r="D61" s="218"/>
      <c r="E61" s="218"/>
      <c r="F61" s="218"/>
      <c r="G61" s="221"/>
      <c r="H61" s="3" t="s">
        <v>262</v>
      </c>
      <c r="I61" s="23"/>
      <c r="J61" s="23"/>
      <c r="K61" s="23"/>
      <c r="L61" s="23"/>
      <c r="M61" s="23"/>
      <c r="N61" s="23"/>
      <c r="O61" s="23"/>
      <c r="P61" s="24"/>
      <c r="Q61" s="1"/>
      <c r="R61" s="1"/>
      <c r="S61" s="1"/>
      <c r="T61" s="1"/>
      <c r="U61" s="1"/>
      <c r="V61" s="1"/>
      <c r="W61" s="25"/>
      <c r="X61" s="25"/>
      <c r="Y61" s="25"/>
      <c r="Z61" s="25"/>
    </row>
    <row r="62" spans="1:26" ht="16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25"/>
      <c r="X62" s="25"/>
      <c r="Y62" s="25"/>
      <c r="Z62" s="25"/>
    </row>
    <row r="63" spans="1:26" ht="16.5" customHeight="1">
      <c r="A63" s="2" t="s">
        <v>118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25"/>
      <c r="X63" s="25"/>
      <c r="Y63" s="25"/>
      <c r="Z63" s="25"/>
    </row>
    <row r="64" spans="1:26" ht="16.5" customHeight="1">
      <c r="A64" s="328"/>
      <c r="B64" s="218"/>
      <c r="C64" s="218"/>
      <c r="D64" s="218"/>
      <c r="E64" s="218"/>
      <c r="F64" s="218"/>
      <c r="G64" s="221"/>
      <c r="H64" s="329" t="s">
        <v>200</v>
      </c>
      <c r="I64" s="218"/>
      <c r="J64" s="218"/>
      <c r="K64" s="218"/>
      <c r="L64" s="218"/>
      <c r="M64" s="218"/>
      <c r="N64" s="218"/>
      <c r="O64" s="218"/>
      <c r="P64" s="221"/>
      <c r="Q64" s="329" t="s">
        <v>201</v>
      </c>
      <c r="R64" s="218"/>
      <c r="S64" s="218"/>
      <c r="T64" s="218"/>
      <c r="U64" s="218"/>
      <c r="V64" s="221"/>
      <c r="W64" s="25"/>
      <c r="X64" s="25"/>
      <c r="Y64" s="25"/>
      <c r="Z64" s="25"/>
    </row>
    <row r="65" spans="1:26" ht="16.5" customHeight="1">
      <c r="A65" s="220" t="s">
        <v>263</v>
      </c>
      <c r="B65" s="218"/>
      <c r="C65" s="218"/>
      <c r="D65" s="218"/>
      <c r="E65" s="218"/>
      <c r="F65" s="7"/>
      <c r="G65" s="15">
        <v>0.03</v>
      </c>
      <c r="H65" s="3" t="s">
        <v>264</v>
      </c>
      <c r="I65" s="12"/>
      <c r="J65" s="12"/>
      <c r="K65" s="12"/>
      <c r="L65" s="12"/>
      <c r="M65" s="12"/>
      <c r="N65" s="12"/>
      <c r="O65" s="12"/>
      <c r="P65" s="13"/>
      <c r="Q65" s="327" t="s">
        <v>265</v>
      </c>
      <c r="R65" s="218"/>
      <c r="S65" s="218"/>
      <c r="T65" s="218"/>
      <c r="U65" s="218"/>
      <c r="V65" s="221"/>
      <c r="W65" s="25"/>
      <c r="X65" s="25"/>
      <c r="Y65" s="25"/>
      <c r="Z65" s="25"/>
    </row>
    <row r="66" spans="1:26" ht="16.5" customHeight="1">
      <c r="A66" s="220" t="s">
        <v>266</v>
      </c>
      <c r="B66" s="218"/>
      <c r="C66" s="218"/>
      <c r="D66" s="218"/>
      <c r="E66" s="218"/>
      <c r="F66" s="7"/>
      <c r="G66" s="15">
        <v>6.7900000000000002E-2</v>
      </c>
      <c r="H66" s="3" t="s">
        <v>267</v>
      </c>
      <c r="I66" s="23"/>
      <c r="J66" s="23"/>
      <c r="K66" s="23"/>
      <c r="L66" s="23"/>
      <c r="M66" s="23"/>
      <c r="N66" s="23"/>
      <c r="O66" s="23"/>
      <c r="P66" s="24"/>
      <c r="Q66" s="327" t="s">
        <v>268</v>
      </c>
      <c r="R66" s="218"/>
      <c r="S66" s="218"/>
      <c r="T66" s="218"/>
      <c r="U66" s="218"/>
      <c r="V66" s="221"/>
      <c r="W66" s="25"/>
      <c r="X66" s="25"/>
      <c r="Y66" s="25"/>
      <c r="Z66" s="25"/>
    </row>
    <row r="67" spans="1:26" ht="24.75" customHeight="1">
      <c r="A67" s="220" t="s">
        <v>129</v>
      </c>
      <c r="B67" s="218"/>
      <c r="C67" s="218"/>
      <c r="D67" s="218"/>
      <c r="E67" s="218"/>
      <c r="F67" s="7"/>
      <c r="G67" s="15">
        <v>6.4999999999999997E-3</v>
      </c>
      <c r="H67" s="302" t="s">
        <v>269</v>
      </c>
      <c r="I67" s="297"/>
      <c r="J67" s="297"/>
      <c r="K67" s="297"/>
      <c r="L67" s="297"/>
      <c r="M67" s="297"/>
      <c r="N67" s="297"/>
      <c r="O67" s="297"/>
      <c r="P67" s="297"/>
      <c r="Q67" s="303" t="s">
        <v>270</v>
      </c>
      <c r="R67" s="297"/>
      <c r="S67" s="297"/>
      <c r="T67" s="297"/>
      <c r="U67" s="297"/>
      <c r="V67" s="298"/>
      <c r="W67" s="25"/>
      <c r="X67" s="25"/>
      <c r="Y67" s="25"/>
      <c r="Z67" s="25"/>
    </row>
    <row r="68" spans="1:26" ht="24.75" customHeight="1">
      <c r="A68" s="220" t="s">
        <v>127</v>
      </c>
      <c r="B68" s="218"/>
      <c r="C68" s="218"/>
      <c r="D68" s="218"/>
      <c r="E68" s="218"/>
      <c r="F68" s="7"/>
      <c r="G68" s="15">
        <v>7.5999999999999998E-2</v>
      </c>
      <c r="H68" s="299"/>
      <c r="I68" s="300"/>
      <c r="J68" s="300"/>
      <c r="K68" s="300"/>
      <c r="L68" s="300"/>
      <c r="M68" s="300"/>
      <c r="N68" s="300"/>
      <c r="O68" s="300"/>
      <c r="P68" s="300"/>
      <c r="Q68" s="304"/>
      <c r="R68" s="305"/>
      <c r="S68" s="305"/>
      <c r="T68" s="305"/>
      <c r="U68" s="305"/>
      <c r="V68" s="306"/>
      <c r="W68" s="25"/>
      <c r="X68" s="25"/>
      <c r="Y68" s="25"/>
      <c r="Z68" s="25"/>
    </row>
    <row r="69" spans="1:26" ht="19.5" customHeight="1">
      <c r="A69" s="220" t="s">
        <v>271</v>
      </c>
      <c r="B69" s="218"/>
      <c r="C69" s="218"/>
      <c r="D69" s="218"/>
      <c r="E69" s="218"/>
      <c r="F69" s="12"/>
      <c r="G69" s="15">
        <v>2.5000000000000001E-2</v>
      </c>
      <c r="H69" s="3" t="s">
        <v>272</v>
      </c>
      <c r="I69" s="23"/>
      <c r="J69" s="23"/>
      <c r="K69" s="23"/>
      <c r="L69" s="23"/>
      <c r="M69" s="23"/>
      <c r="N69" s="23"/>
      <c r="O69" s="23"/>
      <c r="P69" s="24"/>
      <c r="Q69" s="299"/>
      <c r="R69" s="300"/>
      <c r="S69" s="300"/>
      <c r="T69" s="300"/>
      <c r="U69" s="300"/>
      <c r="V69" s="301"/>
      <c r="W69" s="25"/>
      <c r="X69" s="25"/>
      <c r="Y69" s="25"/>
      <c r="Z69" s="25"/>
    </row>
    <row r="70" spans="1:26" ht="16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25"/>
      <c r="X70" s="25"/>
      <c r="Y70" s="25"/>
      <c r="Z70" s="25"/>
    </row>
    <row r="71" spans="1:26" ht="16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25"/>
      <c r="X71" s="25"/>
      <c r="Y71" s="25"/>
      <c r="Z71" s="25"/>
    </row>
    <row r="72" spans="1:26" ht="16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25"/>
      <c r="X72" s="25"/>
      <c r="Y72" s="25"/>
      <c r="Z72" s="25"/>
    </row>
    <row r="73" spans="1:26" ht="16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25"/>
      <c r="X73" s="25"/>
      <c r="Y73" s="25"/>
      <c r="Z73" s="25"/>
    </row>
    <row r="74" spans="1:26" ht="16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25"/>
      <c r="X74" s="25"/>
      <c r="Y74" s="25"/>
      <c r="Z74" s="25"/>
    </row>
    <row r="75" spans="1:26" ht="16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25"/>
      <c r="X75" s="25"/>
      <c r="Y75" s="25"/>
      <c r="Z75" s="25"/>
    </row>
    <row r="76" spans="1:26" ht="16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25"/>
      <c r="X76" s="25"/>
      <c r="Y76" s="25"/>
      <c r="Z76" s="25"/>
    </row>
    <row r="77" spans="1:26" ht="16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25"/>
      <c r="X77" s="25"/>
      <c r="Y77" s="25"/>
      <c r="Z77" s="25"/>
    </row>
    <row r="78" spans="1:26" ht="16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25"/>
      <c r="X78" s="25"/>
      <c r="Y78" s="25"/>
      <c r="Z78" s="25"/>
    </row>
    <row r="79" spans="1:26" ht="16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25"/>
      <c r="X79" s="25"/>
      <c r="Y79" s="25"/>
      <c r="Z79" s="25"/>
    </row>
    <row r="80" spans="1:26" ht="16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25"/>
      <c r="X80" s="25"/>
      <c r="Y80" s="25"/>
      <c r="Z80" s="25"/>
    </row>
    <row r="81" spans="1:26" ht="16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25"/>
      <c r="X81" s="25"/>
      <c r="Y81" s="25"/>
      <c r="Z81" s="25"/>
    </row>
    <row r="82" spans="1:26" ht="16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25"/>
      <c r="X82" s="25"/>
      <c r="Y82" s="25"/>
      <c r="Z82" s="25"/>
    </row>
    <row r="83" spans="1:26" ht="16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25"/>
      <c r="X83" s="25"/>
      <c r="Y83" s="25"/>
      <c r="Z83" s="25"/>
    </row>
    <row r="84" spans="1:26" ht="16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25"/>
      <c r="X84" s="25"/>
      <c r="Y84" s="25"/>
      <c r="Z84" s="25"/>
    </row>
    <row r="85" spans="1:26" ht="16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25"/>
      <c r="X85" s="25"/>
      <c r="Y85" s="25"/>
      <c r="Z85" s="25"/>
    </row>
    <row r="86" spans="1:26" ht="16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25"/>
      <c r="X86" s="25"/>
      <c r="Y86" s="25"/>
      <c r="Z86" s="25"/>
    </row>
    <row r="87" spans="1:26" ht="16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25"/>
      <c r="X87" s="25"/>
      <c r="Y87" s="25"/>
      <c r="Z87" s="25"/>
    </row>
    <row r="88" spans="1:26" ht="16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25"/>
      <c r="X88" s="25"/>
      <c r="Y88" s="25"/>
      <c r="Z88" s="25"/>
    </row>
    <row r="89" spans="1:26" ht="16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25"/>
      <c r="X89" s="25"/>
      <c r="Y89" s="25"/>
      <c r="Z89" s="25"/>
    </row>
    <row r="90" spans="1:26" ht="16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25"/>
      <c r="X90" s="25"/>
      <c r="Y90" s="25"/>
      <c r="Z90" s="25"/>
    </row>
    <row r="91" spans="1:26" ht="16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25"/>
      <c r="X91" s="25"/>
      <c r="Y91" s="25"/>
      <c r="Z91" s="25"/>
    </row>
    <row r="92" spans="1:26" ht="16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25"/>
      <c r="X92" s="25"/>
      <c r="Y92" s="25"/>
      <c r="Z92" s="25"/>
    </row>
    <row r="93" spans="1:26" ht="12" customHeight="1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</row>
    <row r="94" spans="1:26" ht="12" customHeight="1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</row>
    <row r="95" spans="1:26" ht="12" customHeight="1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</row>
    <row r="96" spans="1:26" ht="12" customHeight="1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</row>
    <row r="97" spans="1:26" ht="12" customHeight="1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</row>
    <row r="98" spans="1:26" ht="12" customHeight="1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</row>
    <row r="99" spans="1:26" ht="12" customHeight="1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</row>
    <row r="100" spans="1:26" ht="12" customHeight="1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</row>
    <row r="101" spans="1:26" ht="12" customHeight="1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</row>
    <row r="102" spans="1:26" ht="12" customHeight="1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</row>
    <row r="103" spans="1:26" ht="12" customHeight="1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</row>
    <row r="104" spans="1:26" ht="12" customHeight="1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</row>
    <row r="105" spans="1:26" ht="12" customHeight="1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</row>
    <row r="106" spans="1:26" ht="12" customHeight="1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</row>
    <row r="107" spans="1:26" ht="12" customHeight="1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</row>
    <row r="108" spans="1:26" ht="12" customHeight="1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</row>
    <row r="109" spans="1:26" ht="12" customHeight="1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</row>
    <row r="110" spans="1:26" ht="12" customHeight="1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</row>
    <row r="111" spans="1:26" ht="12" customHeight="1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</row>
    <row r="112" spans="1:26" ht="12" customHeight="1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</row>
    <row r="113" spans="1:26" ht="12" customHeight="1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</row>
    <row r="114" spans="1:26" ht="12" customHeight="1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</row>
    <row r="115" spans="1:26" ht="12" customHeight="1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</row>
    <row r="116" spans="1:26" ht="12" customHeight="1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</row>
    <row r="117" spans="1:26" ht="12" customHeight="1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</row>
    <row r="118" spans="1:26" ht="12" customHeight="1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</row>
    <row r="119" spans="1:26" ht="12" customHeight="1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</row>
    <row r="120" spans="1:26" ht="12" customHeight="1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</row>
    <row r="121" spans="1:26" ht="12" customHeight="1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</row>
    <row r="122" spans="1:26" ht="12" customHeight="1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</row>
    <row r="123" spans="1:26" ht="12" customHeight="1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</row>
    <row r="124" spans="1:26" ht="12" customHeight="1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</row>
    <row r="125" spans="1:26" ht="12" customHeight="1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</row>
    <row r="126" spans="1:26" ht="12" customHeight="1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</row>
    <row r="127" spans="1:26" ht="12" customHeight="1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</row>
    <row r="128" spans="1:26" ht="12" customHeight="1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</row>
    <row r="129" spans="1:26" ht="12" customHeight="1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</row>
    <row r="130" spans="1:26" ht="12" customHeight="1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</row>
    <row r="131" spans="1:26" ht="12" customHeight="1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</row>
    <row r="132" spans="1:26" ht="12" customHeight="1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</row>
    <row r="133" spans="1:26" ht="12" customHeight="1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</row>
    <row r="134" spans="1:26" ht="12" customHeight="1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</row>
    <row r="135" spans="1:26" ht="12" customHeight="1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</row>
    <row r="136" spans="1:26" ht="12" customHeight="1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</row>
    <row r="137" spans="1:26" ht="12" customHeight="1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</row>
    <row r="138" spans="1:26" ht="12" customHeight="1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</row>
    <row r="139" spans="1:26" ht="12" customHeight="1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</row>
    <row r="140" spans="1:26" ht="12" customHeight="1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</row>
    <row r="141" spans="1:26" ht="12" customHeight="1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</row>
    <row r="142" spans="1:26" ht="12" customHeight="1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</row>
    <row r="143" spans="1:26" ht="12" customHeight="1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</row>
    <row r="144" spans="1:26" ht="12" customHeight="1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</row>
    <row r="145" spans="1:26" ht="12" customHeight="1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</row>
    <row r="146" spans="1:26" ht="12" customHeight="1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</row>
    <row r="147" spans="1:26" ht="12" customHeight="1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</row>
    <row r="148" spans="1:26" ht="12" customHeight="1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</row>
    <row r="149" spans="1:26" ht="12" customHeight="1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</row>
    <row r="150" spans="1:26" ht="12" customHeight="1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</row>
    <row r="151" spans="1:26" ht="12" customHeight="1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</row>
    <row r="152" spans="1:26" ht="12" customHeight="1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</row>
    <row r="153" spans="1:26" ht="12" customHeight="1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</row>
    <row r="154" spans="1:26" ht="12" customHeight="1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</row>
    <row r="155" spans="1:26" ht="12" customHeight="1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</row>
    <row r="156" spans="1:26" ht="12" customHeight="1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</row>
    <row r="157" spans="1:26" ht="12" customHeight="1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</row>
    <row r="158" spans="1:26" ht="12" customHeight="1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</row>
    <row r="159" spans="1:26" ht="12" customHeight="1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</row>
    <row r="160" spans="1:26" ht="12" customHeight="1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</row>
    <row r="161" spans="1:26" ht="12" customHeight="1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</row>
    <row r="162" spans="1:26" ht="12" customHeight="1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</row>
    <row r="163" spans="1:26" ht="12" customHeight="1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</row>
    <row r="164" spans="1:26" ht="12" customHeight="1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</row>
    <row r="165" spans="1:26" ht="12" customHeight="1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</row>
    <row r="166" spans="1:26" ht="12" customHeight="1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</row>
    <row r="167" spans="1:26" ht="12" customHeight="1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</row>
    <row r="168" spans="1:26" ht="12" customHeight="1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</row>
    <row r="169" spans="1:26" ht="12" customHeight="1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</row>
    <row r="170" spans="1:26" ht="12" customHeight="1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</row>
    <row r="171" spans="1:26" ht="12" customHeight="1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</row>
    <row r="172" spans="1:26" ht="12" customHeight="1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</row>
    <row r="173" spans="1:26" ht="12" customHeight="1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</row>
    <row r="174" spans="1:26" ht="12" customHeight="1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</row>
    <row r="175" spans="1:26" ht="12" customHeight="1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</row>
    <row r="176" spans="1:26" ht="12" customHeight="1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</row>
    <row r="177" spans="1:26" ht="12" customHeight="1">
      <c r="A177" s="25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</row>
    <row r="178" spans="1:26" ht="12" customHeight="1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</row>
    <row r="179" spans="1:26" ht="12" customHeight="1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</row>
    <row r="180" spans="1:26" ht="12" customHeight="1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</row>
    <row r="181" spans="1:26" ht="12" customHeight="1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</row>
    <row r="182" spans="1:26" ht="12" customHeight="1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</row>
    <row r="183" spans="1:26" ht="12" customHeight="1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</row>
    <row r="184" spans="1:26" ht="12" customHeight="1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</row>
    <row r="185" spans="1:26" ht="12" customHeight="1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</row>
    <row r="186" spans="1:26" ht="12" customHeight="1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</row>
    <row r="187" spans="1:26" ht="12" customHeight="1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</row>
    <row r="188" spans="1:26" ht="12" customHeight="1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</row>
    <row r="189" spans="1:26" ht="12" customHeight="1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</row>
    <row r="190" spans="1:26" ht="12" customHeight="1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</row>
    <row r="191" spans="1:26" ht="12" customHeight="1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</row>
    <row r="192" spans="1:26" ht="12" customHeight="1">
      <c r="A192" s="25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</row>
    <row r="193" spans="1:26" ht="12" customHeight="1">
      <c r="A193" s="25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</row>
    <row r="194" spans="1:26" ht="12" customHeight="1">
      <c r="A194" s="25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</row>
    <row r="195" spans="1:26" ht="12" customHeight="1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</row>
    <row r="196" spans="1:26" ht="12" customHeight="1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</row>
    <row r="197" spans="1:26" ht="12" customHeight="1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</row>
    <row r="198" spans="1:26" ht="12" customHeight="1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</row>
    <row r="199" spans="1:26" ht="12" customHeight="1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</row>
    <row r="200" spans="1:26" ht="12" customHeight="1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</row>
    <row r="201" spans="1:26" ht="12" customHeight="1">
      <c r="A201" s="25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</row>
    <row r="202" spans="1:26" ht="12" customHeight="1">
      <c r="A202" s="25"/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</row>
    <row r="203" spans="1:26" ht="12" customHeight="1">
      <c r="A203" s="25"/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</row>
    <row r="204" spans="1:26" ht="12" customHeight="1">
      <c r="A204" s="25"/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</row>
    <row r="205" spans="1:26" ht="12" customHeight="1">
      <c r="A205" s="25"/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</row>
    <row r="206" spans="1:26" ht="12" customHeight="1">
      <c r="A206" s="25"/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</row>
    <row r="207" spans="1:26" ht="12" customHeight="1">
      <c r="A207" s="25"/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</row>
    <row r="208" spans="1:26" ht="12" customHeight="1">
      <c r="A208" s="25"/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</row>
    <row r="209" spans="1:26" ht="12" customHeight="1">
      <c r="A209" s="25"/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</row>
    <row r="210" spans="1:26" ht="12" customHeight="1">
      <c r="A210" s="25"/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</row>
    <row r="211" spans="1:26" ht="12" customHeight="1">
      <c r="A211" s="25"/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</row>
    <row r="212" spans="1:26" ht="12" customHeight="1">
      <c r="A212" s="25"/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</row>
    <row r="213" spans="1:26" ht="12" customHeight="1">
      <c r="A213" s="25"/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</row>
    <row r="214" spans="1:26" ht="12" customHeight="1">
      <c r="A214" s="25"/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</row>
    <row r="215" spans="1:26" ht="12" customHeight="1">
      <c r="A215" s="25"/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</row>
    <row r="216" spans="1:26" ht="12" customHeight="1">
      <c r="A216" s="25"/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</row>
    <row r="217" spans="1:26" ht="12" customHeight="1">
      <c r="A217" s="25"/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</row>
    <row r="218" spans="1:26" ht="12" customHeight="1">
      <c r="A218" s="25"/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</row>
    <row r="219" spans="1:26" ht="12" customHeight="1">
      <c r="A219" s="25"/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</row>
    <row r="220" spans="1:26" ht="12" customHeight="1">
      <c r="A220" s="25"/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</row>
    <row r="221" spans="1:26" ht="12" customHeight="1">
      <c r="A221" s="25"/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</row>
    <row r="222" spans="1:26" ht="12" customHeight="1">
      <c r="A222" s="25"/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</row>
    <row r="223" spans="1:26" ht="12" customHeight="1">
      <c r="A223" s="25"/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</row>
    <row r="224" spans="1:26" ht="12" customHeight="1">
      <c r="A224" s="25"/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</row>
    <row r="225" spans="1:26" ht="12" customHeight="1">
      <c r="A225" s="25"/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</row>
    <row r="226" spans="1:26" ht="12" customHeight="1">
      <c r="A226" s="25"/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</row>
    <row r="227" spans="1:26" ht="12" customHeight="1">
      <c r="A227" s="25"/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</row>
    <row r="228" spans="1:26" ht="12" customHeight="1">
      <c r="A228" s="25"/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</row>
    <row r="229" spans="1:26" ht="12" customHeight="1">
      <c r="A229" s="25"/>
      <c r="B229" s="25"/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</row>
    <row r="230" spans="1:26" ht="12" customHeight="1">
      <c r="A230" s="25"/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</row>
    <row r="231" spans="1:26" ht="12" customHeight="1">
      <c r="A231" s="25"/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</row>
    <row r="232" spans="1:26" ht="12" customHeight="1">
      <c r="A232" s="25"/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</row>
    <row r="233" spans="1:26" ht="12" customHeight="1">
      <c r="A233" s="25"/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</row>
    <row r="234" spans="1:26" ht="12" customHeight="1">
      <c r="A234" s="25"/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</row>
    <row r="235" spans="1:26" ht="12" customHeight="1">
      <c r="A235" s="25"/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</row>
    <row r="236" spans="1:26" ht="12" customHeight="1">
      <c r="A236" s="25"/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</row>
    <row r="237" spans="1:26" ht="12" customHeight="1">
      <c r="A237" s="25"/>
      <c r="B237" s="25"/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</row>
    <row r="238" spans="1:26" ht="12" customHeight="1">
      <c r="A238" s="25"/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</row>
    <row r="239" spans="1:26" ht="12" customHeight="1">
      <c r="A239" s="25"/>
      <c r="B239" s="25"/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</row>
    <row r="240" spans="1:26" ht="12" customHeight="1">
      <c r="A240" s="25"/>
      <c r="B240" s="25"/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</row>
    <row r="241" spans="1:26" ht="12" customHeight="1">
      <c r="A241" s="25"/>
      <c r="B241" s="25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</row>
    <row r="242" spans="1:26" ht="12" customHeight="1">
      <c r="A242" s="25"/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</row>
    <row r="243" spans="1:26" ht="12" customHeight="1">
      <c r="A243" s="25"/>
      <c r="B243" s="25"/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</row>
    <row r="244" spans="1:26" ht="12" customHeight="1">
      <c r="A244" s="25"/>
      <c r="B244" s="25"/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</row>
    <row r="245" spans="1:26" ht="12" customHeight="1">
      <c r="A245" s="25"/>
      <c r="B245" s="25"/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</row>
    <row r="246" spans="1:26" ht="12" customHeight="1">
      <c r="A246" s="25"/>
      <c r="B246" s="25"/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</row>
    <row r="247" spans="1:26" ht="12" customHeight="1">
      <c r="A247" s="25"/>
      <c r="B247" s="25"/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</row>
    <row r="248" spans="1:26" ht="12" customHeight="1">
      <c r="A248" s="25"/>
      <c r="B248" s="25"/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</row>
    <row r="249" spans="1:26" ht="12" customHeight="1">
      <c r="A249" s="25"/>
      <c r="B249" s="25"/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</row>
    <row r="250" spans="1:26" ht="12" customHeight="1">
      <c r="A250" s="25"/>
      <c r="B250" s="25"/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</row>
    <row r="251" spans="1:26" ht="12" customHeight="1">
      <c r="A251" s="25"/>
      <c r="B251" s="25"/>
      <c r="C251" s="25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</row>
    <row r="252" spans="1:26" ht="12" customHeight="1">
      <c r="A252" s="25"/>
      <c r="B252" s="25"/>
      <c r="C252" s="25"/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</row>
    <row r="253" spans="1:26" ht="12" customHeight="1">
      <c r="A253" s="25"/>
      <c r="B253" s="25"/>
      <c r="C253" s="25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</row>
    <row r="254" spans="1:26" ht="12" customHeight="1">
      <c r="A254" s="25"/>
      <c r="B254" s="25"/>
      <c r="C254" s="25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</row>
    <row r="255" spans="1:26" ht="12" customHeight="1">
      <c r="A255" s="25"/>
      <c r="B255" s="25"/>
      <c r="C255" s="25"/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</row>
    <row r="256" spans="1:26" ht="12" customHeight="1">
      <c r="A256" s="25"/>
      <c r="B256" s="25"/>
      <c r="C256" s="25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</row>
    <row r="257" spans="1:26" ht="12" customHeight="1">
      <c r="A257" s="25"/>
      <c r="B257" s="25"/>
      <c r="C257" s="25"/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</row>
    <row r="258" spans="1:26" ht="12" customHeight="1">
      <c r="A258" s="25"/>
      <c r="B258" s="25"/>
      <c r="C258" s="25"/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</row>
    <row r="259" spans="1:26" ht="12" customHeight="1">
      <c r="A259" s="25"/>
      <c r="B259" s="25"/>
      <c r="C259" s="25"/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</row>
    <row r="260" spans="1:26" ht="12" customHeight="1">
      <c r="A260" s="25"/>
      <c r="B260" s="25"/>
      <c r="C260" s="25"/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</row>
    <row r="261" spans="1:26" ht="12" customHeight="1">
      <c r="A261" s="25"/>
      <c r="B261" s="25"/>
      <c r="C261" s="25"/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</row>
    <row r="262" spans="1:26" ht="12" customHeight="1">
      <c r="A262" s="25"/>
      <c r="B262" s="25"/>
      <c r="C262" s="25"/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</row>
    <row r="263" spans="1:26" ht="12" customHeight="1">
      <c r="A263" s="25"/>
      <c r="B263" s="25"/>
      <c r="C263" s="25"/>
      <c r="D263" s="25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</row>
    <row r="264" spans="1:26" ht="12" customHeight="1">
      <c r="A264" s="25"/>
      <c r="B264" s="25"/>
      <c r="C264" s="25"/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</row>
    <row r="265" spans="1:26" ht="12" customHeight="1">
      <c r="A265" s="25"/>
      <c r="B265" s="25"/>
      <c r="C265" s="25"/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</row>
    <row r="266" spans="1:26" ht="12" customHeight="1">
      <c r="A266" s="25"/>
      <c r="B266" s="25"/>
      <c r="C266" s="25"/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</row>
    <row r="267" spans="1:26" ht="12" customHeight="1">
      <c r="A267" s="25"/>
      <c r="B267" s="25"/>
      <c r="C267" s="25"/>
      <c r="D267" s="25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</row>
    <row r="268" spans="1:26" ht="12" customHeight="1">
      <c r="A268" s="25"/>
      <c r="B268" s="25"/>
      <c r="C268" s="25"/>
      <c r="D268" s="25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</row>
    <row r="269" spans="1:26" ht="12" customHeight="1">
      <c r="A269" s="25"/>
      <c r="B269" s="25"/>
      <c r="C269" s="25"/>
      <c r="D269" s="25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</row>
    <row r="270" spans="1:26" ht="12" customHeight="1">
      <c r="A270" s="25"/>
      <c r="B270" s="25"/>
      <c r="C270" s="25"/>
      <c r="D270" s="25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</row>
    <row r="271" spans="1:26" ht="12" customHeight="1">
      <c r="A271" s="25"/>
      <c r="B271" s="25"/>
      <c r="C271" s="25"/>
      <c r="D271" s="25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</row>
    <row r="272" spans="1:26" ht="12" customHeight="1">
      <c r="A272" s="25"/>
      <c r="B272" s="25"/>
      <c r="C272" s="25"/>
      <c r="D272" s="25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</row>
    <row r="273" spans="1:26" ht="12" customHeight="1">
      <c r="A273" s="25"/>
      <c r="B273" s="25"/>
      <c r="C273" s="25"/>
      <c r="D273" s="25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</row>
    <row r="274" spans="1:26" ht="12" customHeight="1">
      <c r="A274" s="25"/>
      <c r="B274" s="25"/>
      <c r="C274" s="25"/>
      <c r="D274" s="25"/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</row>
    <row r="275" spans="1:26" ht="12" customHeight="1">
      <c r="A275" s="25"/>
      <c r="B275" s="25"/>
      <c r="C275" s="25"/>
      <c r="D275" s="25"/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</row>
    <row r="276" spans="1:26" ht="12" customHeight="1">
      <c r="A276" s="25"/>
      <c r="B276" s="25"/>
      <c r="C276" s="25"/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</row>
    <row r="277" spans="1:26" ht="12" customHeight="1">
      <c r="A277" s="25"/>
      <c r="B277" s="25"/>
      <c r="C277" s="25"/>
      <c r="D277" s="25"/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</row>
    <row r="278" spans="1:26" ht="12" customHeight="1">
      <c r="A278" s="25"/>
      <c r="B278" s="25"/>
      <c r="C278" s="25"/>
      <c r="D278" s="25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</row>
    <row r="279" spans="1:26" ht="12" customHeight="1">
      <c r="A279" s="25"/>
      <c r="B279" s="25"/>
      <c r="C279" s="25"/>
      <c r="D279" s="25"/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</row>
    <row r="280" spans="1:26" ht="12" customHeight="1">
      <c r="A280" s="25"/>
      <c r="B280" s="25"/>
      <c r="C280" s="25"/>
      <c r="D280" s="25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</row>
    <row r="281" spans="1:26" ht="12" customHeight="1">
      <c r="A281" s="25"/>
      <c r="B281" s="25"/>
      <c r="C281" s="25"/>
      <c r="D281" s="25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</row>
    <row r="282" spans="1:26" ht="12" customHeight="1">
      <c r="A282" s="25"/>
      <c r="B282" s="25"/>
      <c r="C282" s="25"/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</row>
    <row r="283" spans="1:26" ht="12" customHeight="1">
      <c r="A283" s="25"/>
      <c r="B283" s="25"/>
      <c r="C283" s="25"/>
      <c r="D283" s="25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</row>
    <row r="284" spans="1:26" ht="12" customHeight="1">
      <c r="A284" s="25"/>
      <c r="B284" s="25"/>
      <c r="C284" s="25"/>
      <c r="D284" s="25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</row>
    <row r="285" spans="1:26" ht="12" customHeight="1">
      <c r="A285" s="25"/>
      <c r="B285" s="25"/>
      <c r="C285" s="25"/>
      <c r="D285" s="25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</row>
    <row r="286" spans="1:26" ht="12" customHeight="1">
      <c r="A286" s="25"/>
      <c r="B286" s="25"/>
      <c r="C286" s="25"/>
      <c r="D286" s="25"/>
      <c r="E286" s="25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</row>
    <row r="287" spans="1:26" ht="12" customHeight="1">
      <c r="A287" s="25"/>
      <c r="B287" s="25"/>
      <c r="C287" s="25"/>
      <c r="D287" s="25"/>
      <c r="E287" s="25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</row>
    <row r="288" spans="1:26" ht="12" customHeight="1">
      <c r="A288" s="25"/>
      <c r="B288" s="25"/>
      <c r="C288" s="25"/>
      <c r="D288" s="25"/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</row>
    <row r="289" spans="1:26" ht="12" customHeight="1">
      <c r="A289" s="25"/>
      <c r="B289" s="25"/>
      <c r="C289" s="25"/>
      <c r="D289" s="25"/>
      <c r="E289" s="25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</row>
    <row r="290" spans="1:26" ht="12" customHeight="1">
      <c r="A290" s="25"/>
      <c r="B290" s="25"/>
      <c r="C290" s="25"/>
      <c r="D290" s="25"/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</row>
    <row r="291" spans="1:26" ht="12" customHeight="1">
      <c r="A291" s="25"/>
      <c r="B291" s="25"/>
      <c r="C291" s="25"/>
      <c r="D291" s="25"/>
      <c r="E291" s="25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</row>
    <row r="292" spans="1:26" ht="12" customHeight="1">
      <c r="A292" s="25"/>
      <c r="B292" s="25"/>
      <c r="C292" s="25"/>
      <c r="D292" s="25"/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</row>
    <row r="293" spans="1:26" ht="12" customHeight="1">
      <c r="A293" s="25"/>
      <c r="B293" s="25"/>
      <c r="C293" s="25"/>
      <c r="D293" s="25"/>
      <c r="E293" s="25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</row>
    <row r="294" spans="1:26" ht="12" customHeight="1">
      <c r="A294" s="25"/>
      <c r="B294" s="25"/>
      <c r="C294" s="25"/>
      <c r="D294" s="25"/>
      <c r="E294" s="25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</row>
    <row r="295" spans="1:26" ht="12" customHeight="1">
      <c r="A295" s="25"/>
      <c r="B295" s="25"/>
      <c r="C295" s="25"/>
      <c r="D295" s="25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</row>
    <row r="296" spans="1:26" ht="12" customHeight="1">
      <c r="A296" s="25"/>
      <c r="B296" s="25"/>
      <c r="C296" s="25"/>
      <c r="D296" s="25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</row>
    <row r="297" spans="1:26" ht="12" customHeight="1">
      <c r="A297" s="25"/>
      <c r="B297" s="25"/>
      <c r="C297" s="25"/>
      <c r="D297" s="25"/>
      <c r="E297" s="25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</row>
    <row r="298" spans="1:26" ht="12" customHeight="1">
      <c r="A298" s="25"/>
      <c r="B298" s="25"/>
      <c r="C298" s="25"/>
      <c r="D298" s="25"/>
      <c r="E298" s="25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</row>
    <row r="299" spans="1:26" ht="12" customHeight="1">
      <c r="A299" s="25"/>
      <c r="B299" s="25"/>
      <c r="C299" s="25"/>
      <c r="D299" s="25"/>
      <c r="E299" s="25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</row>
    <row r="300" spans="1:26" ht="12" customHeight="1">
      <c r="A300" s="25"/>
      <c r="B300" s="25"/>
      <c r="C300" s="25"/>
      <c r="D300" s="25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</row>
    <row r="301" spans="1:26" ht="12" customHeight="1">
      <c r="A301" s="25"/>
      <c r="B301" s="25"/>
      <c r="C301" s="25"/>
      <c r="D301" s="25"/>
      <c r="E301" s="25"/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25"/>
    </row>
    <row r="302" spans="1:26" ht="12" customHeight="1">
      <c r="A302" s="25"/>
      <c r="B302" s="25"/>
      <c r="C302" s="25"/>
      <c r="D302" s="25"/>
      <c r="E302" s="25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5"/>
      <c r="Y302" s="25"/>
      <c r="Z302" s="25"/>
    </row>
    <row r="303" spans="1:26" ht="12" customHeight="1">
      <c r="A303" s="25"/>
      <c r="B303" s="25"/>
      <c r="C303" s="25"/>
      <c r="D303" s="25"/>
      <c r="E303" s="25"/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25"/>
    </row>
    <row r="304" spans="1:26" ht="12" customHeight="1">
      <c r="A304" s="25"/>
      <c r="B304" s="25"/>
      <c r="C304" s="25"/>
      <c r="D304" s="25"/>
      <c r="E304" s="25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25"/>
    </row>
    <row r="305" spans="1:26" ht="12" customHeight="1">
      <c r="A305" s="25"/>
      <c r="B305" s="25"/>
      <c r="C305" s="25"/>
      <c r="D305" s="25"/>
      <c r="E305" s="25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</row>
    <row r="306" spans="1:26" ht="12" customHeight="1">
      <c r="A306" s="25"/>
      <c r="B306" s="25"/>
      <c r="C306" s="25"/>
      <c r="D306" s="25"/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25"/>
    </row>
    <row r="307" spans="1:26" ht="12" customHeight="1">
      <c r="A307" s="25"/>
      <c r="B307" s="25"/>
      <c r="C307" s="25"/>
      <c r="D307" s="25"/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</row>
    <row r="308" spans="1:26" ht="12" customHeight="1">
      <c r="A308" s="25"/>
      <c r="B308" s="25"/>
      <c r="C308" s="25"/>
      <c r="D308" s="25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</row>
    <row r="309" spans="1:26" ht="12" customHeight="1">
      <c r="A309" s="25"/>
      <c r="B309" s="25"/>
      <c r="C309" s="25"/>
      <c r="D309" s="25"/>
      <c r="E309" s="25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</row>
    <row r="310" spans="1:26" ht="12" customHeight="1">
      <c r="A310" s="25"/>
      <c r="B310" s="25"/>
      <c r="C310" s="25"/>
      <c r="D310" s="25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25"/>
    </row>
    <row r="311" spans="1:26" ht="12" customHeight="1">
      <c r="A311" s="25"/>
      <c r="B311" s="25"/>
      <c r="C311" s="25"/>
      <c r="D311" s="25"/>
      <c r="E311" s="25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25"/>
    </row>
    <row r="312" spans="1:26" ht="12" customHeight="1">
      <c r="A312" s="25"/>
      <c r="B312" s="25"/>
      <c r="C312" s="25"/>
      <c r="D312" s="25"/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25"/>
    </row>
    <row r="313" spans="1:26" ht="12" customHeight="1">
      <c r="A313" s="25"/>
      <c r="B313" s="25"/>
      <c r="C313" s="25"/>
      <c r="D313" s="25"/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  <c r="Y313" s="25"/>
      <c r="Z313" s="25"/>
    </row>
    <row r="314" spans="1:26" ht="12" customHeight="1">
      <c r="A314" s="25"/>
      <c r="B314" s="25"/>
      <c r="C314" s="25"/>
      <c r="D314" s="25"/>
      <c r="E314" s="25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/>
    </row>
    <row r="315" spans="1:26" ht="12" customHeight="1">
      <c r="A315" s="25"/>
      <c r="B315" s="25"/>
      <c r="C315" s="25"/>
      <c r="D315" s="25"/>
      <c r="E315" s="25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25"/>
    </row>
    <row r="316" spans="1:26" ht="12" customHeight="1">
      <c r="A316" s="25"/>
      <c r="B316" s="25"/>
      <c r="C316" s="25"/>
      <c r="D316" s="25"/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</row>
    <row r="317" spans="1:26" ht="12" customHeight="1">
      <c r="A317" s="25"/>
      <c r="B317" s="25"/>
      <c r="C317" s="25"/>
      <c r="D317" s="25"/>
      <c r="E317" s="25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/>
    </row>
    <row r="318" spans="1:26" ht="12" customHeight="1">
      <c r="A318" s="25"/>
      <c r="B318" s="25"/>
      <c r="C318" s="25"/>
      <c r="D318" s="25"/>
      <c r="E318" s="25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25"/>
    </row>
    <row r="319" spans="1:26" ht="12" customHeight="1">
      <c r="A319" s="25"/>
      <c r="B319" s="25"/>
      <c r="C319" s="25"/>
      <c r="D319" s="25"/>
      <c r="E319" s="25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25"/>
    </row>
    <row r="320" spans="1:26" ht="12" customHeight="1">
      <c r="A320" s="25"/>
      <c r="B320" s="25"/>
      <c r="C320" s="25"/>
      <c r="D320" s="25"/>
      <c r="E320" s="25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/>
    </row>
    <row r="321" spans="1:26" ht="12" customHeight="1">
      <c r="A321" s="25"/>
      <c r="B321" s="25"/>
      <c r="C321" s="25"/>
      <c r="D321" s="25"/>
      <c r="E321" s="25"/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25"/>
    </row>
    <row r="322" spans="1:26" ht="12" customHeight="1">
      <c r="A322" s="25"/>
      <c r="B322" s="25"/>
      <c r="C322" s="25"/>
      <c r="D322" s="25"/>
      <c r="E322" s="25"/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</row>
    <row r="323" spans="1:26" ht="12" customHeight="1">
      <c r="A323" s="25"/>
      <c r="B323" s="25"/>
      <c r="C323" s="25"/>
      <c r="D323" s="25"/>
      <c r="E323" s="25"/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</row>
    <row r="324" spans="1:26" ht="12" customHeight="1">
      <c r="A324" s="25"/>
      <c r="B324" s="25"/>
      <c r="C324" s="25"/>
      <c r="D324" s="25"/>
      <c r="E324" s="25"/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</row>
    <row r="325" spans="1:26" ht="12" customHeight="1">
      <c r="A325" s="25"/>
      <c r="B325" s="25"/>
      <c r="C325" s="25"/>
      <c r="D325" s="25"/>
      <c r="E325" s="25"/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</row>
    <row r="326" spans="1:26" ht="12" customHeight="1">
      <c r="A326" s="25"/>
      <c r="B326" s="25"/>
      <c r="C326" s="25"/>
      <c r="D326" s="25"/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</row>
    <row r="327" spans="1:26" ht="12" customHeight="1">
      <c r="A327" s="25"/>
      <c r="B327" s="25"/>
      <c r="C327" s="25"/>
      <c r="D327" s="25"/>
      <c r="E327" s="25"/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/>
    </row>
    <row r="328" spans="1:26" ht="12" customHeight="1">
      <c r="A328" s="25"/>
      <c r="B328" s="25"/>
      <c r="C328" s="25"/>
      <c r="D328" s="25"/>
      <c r="E328" s="25"/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</row>
    <row r="329" spans="1:26" ht="12" customHeight="1">
      <c r="A329" s="25"/>
      <c r="B329" s="25"/>
      <c r="C329" s="25"/>
      <c r="D329" s="25"/>
      <c r="E329" s="25"/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25"/>
    </row>
    <row r="330" spans="1:26" ht="12" customHeight="1">
      <c r="A330" s="25"/>
      <c r="B330" s="25"/>
      <c r="C330" s="25"/>
      <c r="D330" s="25"/>
      <c r="E330" s="25"/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</row>
    <row r="331" spans="1:26" ht="12" customHeight="1">
      <c r="A331" s="25"/>
      <c r="B331" s="25"/>
      <c r="C331" s="25"/>
      <c r="D331" s="25"/>
      <c r="E331" s="25"/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25"/>
    </row>
    <row r="332" spans="1:26" ht="12" customHeight="1">
      <c r="A332" s="25"/>
      <c r="B332" s="25"/>
      <c r="C332" s="25"/>
      <c r="D332" s="25"/>
      <c r="E332" s="25"/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</row>
    <row r="333" spans="1:26" ht="12" customHeight="1">
      <c r="A333" s="25"/>
      <c r="B333" s="25"/>
      <c r="C333" s="25"/>
      <c r="D333" s="25"/>
      <c r="E333" s="25"/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5"/>
      <c r="X333" s="25"/>
      <c r="Y333" s="25"/>
      <c r="Z333" s="25"/>
    </row>
    <row r="334" spans="1:26" ht="12" customHeight="1">
      <c r="A334" s="25"/>
      <c r="B334" s="25"/>
      <c r="C334" s="25"/>
      <c r="D334" s="25"/>
      <c r="E334" s="25"/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25"/>
      <c r="Y334" s="25"/>
      <c r="Z334" s="25"/>
    </row>
    <row r="335" spans="1:26" ht="12" customHeight="1">
      <c r="A335" s="25"/>
      <c r="B335" s="25"/>
      <c r="C335" s="25"/>
      <c r="D335" s="25"/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</row>
    <row r="336" spans="1:26" ht="12" customHeight="1">
      <c r="A336" s="25"/>
      <c r="B336" s="25"/>
      <c r="C336" s="25"/>
      <c r="D336" s="25"/>
      <c r="E336" s="25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</row>
    <row r="337" spans="1:26" ht="12" customHeight="1">
      <c r="A337" s="25"/>
      <c r="B337" s="25"/>
      <c r="C337" s="25"/>
      <c r="D337" s="25"/>
      <c r="E337" s="25"/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5"/>
      <c r="Y337" s="25"/>
      <c r="Z337" s="25"/>
    </row>
    <row r="338" spans="1:26" ht="12" customHeight="1">
      <c r="A338" s="25"/>
      <c r="B338" s="25"/>
      <c r="C338" s="25"/>
      <c r="D338" s="25"/>
      <c r="E338" s="25"/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25"/>
      <c r="Y338" s="25"/>
      <c r="Z338" s="25"/>
    </row>
    <row r="339" spans="1:26" ht="12" customHeight="1">
      <c r="A339" s="25"/>
      <c r="B339" s="25"/>
      <c r="C339" s="25"/>
      <c r="D339" s="25"/>
      <c r="E339" s="25"/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5"/>
      <c r="X339" s="25"/>
      <c r="Y339" s="25"/>
      <c r="Z339" s="25"/>
    </row>
    <row r="340" spans="1:26" ht="12" customHeight="1">
      <c r="A340" s="25"/>
      <c r="B340" s="25"/>
      <c r="C340" s="25"/>
      <c r="D340" s="25"/>
      <c r="E340" s="25"/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25"/>
    </row>
    <row r="341" spans="1:26" ht="12" customHeight="1">
      <c r="A341" s="25"/>
      <c r="B341" s="25"/>
      <c r="C341" s="25"/>
      <c r="D341" s="25"/>
      <c r="E341" s="25"/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5"/>
      <c r="X341" s="25"/>
      <c r="Y341" s="25"/>
      <c r="Z341" s="25"/>
    </row>
    <row r="342" spans="1:26" ht="12" customHeight="1">
      <c r="A342" s="25"/>
      <c r="B342" s="25"/>
      <c r="C342" s="25"/>
      <c r="D342" s="25"/>
      <c r="E342" s="25"/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25"/>
      <c r="Y342" s="25"/>
      <c r="Z342" s="25"/>
    </row>
    <row r="343" spans="1:26" ht="12" customHeight="1">
      <c r="A343" s="25"/>
      <c r="B343" s="25"/>
      <c r="C343" s="25"/>
      <c r="D343" s="25"/>
      <c r="E343" s="25"/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25"/>
      <c r="X343" s="25"/>
      <c r="Y343" s="25"/>
      <c r="Z343" s="25"/>
    </row>
    <row r="344" spans="1:26" ht="12" customHeight="1">
      <c r="A344" s="25"/>
      <c r="B344" s="25"/>
      <c r="C344" s="25"/>
      <c r="D344" s="25"/>
      <c r="E344" s="25"/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25"/>
      <c r="Y344" s="25"/>
      <c r="Z344" s="25"/>
    </row>
    <row r="345" spans="1:26" ht="12" customHeight="1">
      <c r="A345" s="25"/>
      <c r="B345" s="25"/>
      <c r="C345" s="25"/>
      <c r="D345" s="25"/>
      <c r="E345" s="25"/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5"/>
      <c r="X345" s="25"/>
      <c r="Y345" s="25"/>
      <c r="Z345" s="25"/>
    </row>
    <row r="346" spans="1:26" ht="12" customHeight="1">
      <c r="A346" s="25"/>
      <c r="B346" s="25"/>
      <c r="C346" s="25"/>
      <c r="D346" s="25"/>
      <c r="E346" s="25"/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25"/>
      <c r="X346" s="25"/>
      <c r="Y346" s="25"/>
      <c r="Z346" s="25"/>
    </row>
    <row r="347" spans="1:26" ht="12" customHeight="1">
      <c r="A347" s="25"/>
      <c r="B347" s="25"/>
      <c r="C347" s="25"/>
      <c r="D347" s="25"/>
      <c r="E347" s="25"/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5"/>
      <c r="X347" s="25"/>
      <c r="Y347" s="25"/>
      <c r="Z347" s="25"/>
    </row>
    <row r="348" spans="1:26" ht="12" customHeight="1">
      <c r="A348" s="25"/>
      <c r="B348" s="25"/>
      <c r="C348" s="25"/>
      <c r="D348" s="25"/>
      <c r="E348" s="25"/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25"/>
    </row>
    <row r="349" spans="1:26" ht="12" customHeight="1">
      <c r="A349" s="25"/>
      <c r="B349" s="25"/>
      <c r="C349" s="25"/>
      <c r="D349" s="25"/>
      <c r="E349" s="25"/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5"/>
      <c r="Y349" s="25"/>
      <c r="Z349" s="25"/>
    </row>
    <row r="350" spans="1:26" ht="12" customHeight="1">
      <c r="A350" s="25"/>
      <c r="B350" s="25"/>
      <c r="C350" s="25"/>
      <c r="D350" s="25"/>
      <c r="E350" s="25"/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25"/>
      <c r="Y350" s="25"/>
      <c r="Z350" s="25"/>
    </row>
    <row r="351" spans="1:26" ht="12" customHeight="1">
      <c r="A351" s="25"/>
      <c r="B351" s="25"/>
      <c r="C351" s="25"/>
      <c r="D351" s="25"/>
      <c r="E351" s="25"/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25"/>
      <c r="X351" s="25"/>
      <c r="Y351" s="25"/>
      <c r="Z351" s="25"/>
    </row>
    <row r="352" spans="1:26" ht="12" customHeight="1">
      <c r="A352" s="25"/>
      <c r="B352" s="25"/>
      <c r="C352" s="25"/>
      <c r="D352" s="25"/>
      <c r="E352" s="25"/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25"/>
      <c r="Y352" s="25"/>
      <c r="Z352" s="25"/>
    </row>
    <row r="353" spans="1:26" ht="12" customHeight="1">
      <c r="A353" s="25"/>
      <c r="B353" s="25"/>
      <c r="C353" s="25"/>
      <c r="D353" s="25"/>
      <c r="E353" s="25"/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W353" s="25"/>
      <c r="X353" s="25"/>
      <c r="Y353" s="25"/>
      <c r="Z353" s="25"/>
    </row>
    <row r="354" spans="1:26" ht="12" customHeight="1">
      <c r="A354" s="25"/>
      <c r="B354" s="25"/>
      <c r="C354" s="25"/>
      <c r="D354" s="25"/>
      <c r="E354" s="25"/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25"/>
      <c r="X354" s="25"/>
      <c r="Y354" s="25"/>
      <c r="Z354" s="25"/>
    </row>
    <row r="355" spans="1:26" ht="12" customHeight="1">
      <c r="A355" s="25"/>
      <c r="B355" s="25"/>
      <c r="C355" s="25"/>
      <c r="D355" s="25"/>
      <c r="E355" s="25"/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25"/>
      <c r="W355" s="25"/>
      <c r="X355" s="25"/>
      <c r="Y355" s="25"/>
      <c r="Z355" s="25"/>
    </row>
    <row r="356" spans="1:26" ht="12" customHeight="1">
      <c r="A356" s="25"/>
      <c r="B356" s="25"/>
      <c r="C356" s="25"/>
      <c r="D356" s="25"/>
      <c r="E356" s="25"/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</row>
    <row r="357" spans="1:26" ht="12" customHeight="1">
      <c r="A357" s="25"/>
      <c r="B357" s="25"/>
      <c r="C357" s="25"/>
      <c r="D357" s="25"/>
      <c r="E357" s="25"/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5"/>
      <c r="X357" s="25"/>
      <c r="Y357" s="25"/>
      <c r="Z357" s="25"/>
    </row>
    <row r="358" spans="1:26" ht="12" customHeight="1">
      <c r="A358" s="25"/>
      <c r="B358" s="25"/>
      <c r="C358" s="25"/>
      <c r="D358" s="25"/>
      <c r="E358" s="25"/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25"/>
      <c r="X358" s="25"/>
      <c r="Y358" s="25"/>
      <c r="Z358" s="25"/>
    </row>
    <row r="359" spans="1:26" ht="12" customHeight="1">
      <c r="A359" s="25"/>
      <c r="B359" s="25"/>
      <c r="C359" s="25"/>
      <c r="D359" s="25"/>
      <c r="E359" s="25"/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25"/>
      <c r="X359" s="25"/>
      <c r="Y359" s="25"/>
      <c r="Z359" s="25"/>
    </row>
    <row r="360" spans="1:26" ht="12" customHeight="1">
      <c r="A360" s="25"/>
      <c r="B360" s="25"/>
      <c r="C360" s="25"/>
      <c r="D360" s="25"/>
      <c r="E360" s="25"/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5"/>
      <c r="Y360" s="25"/>
      <c r="Z360" s="25"/>
    </row>
    <row r="361" spans="1:26" ht="12" customHeight="1">
      <c r="A361" s="25"/>
      <c r="B361" s="25"/>
      <c r="C361" s="25"/>
      <c r="D361" s="25"/>
      <c r="E361" s="25"/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25"/>
      <c r="W361" s="25"/>
      <c r="X361" s="25"/>
      <c r="Y361" s="25"/>
      <c r="Z361" s="25"/>
    </row>
    <row r="362" spans="1:26" ht="12" customHeight="1">
      <c r="A362" s="25"/>
      <c r="B362" s="25"/>
      <c r="C362" s="25"/>
      <c r="D362" s="25"/>
      <c r="E362" s="25"/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25"/>
      <c r="Y362" s="25"/>
      <c r="Z362" s="25"/>
    </row>
    <row r="363" spans="1:26" ht="12" customHeight="1">
      <c r="A363" s="25"/>
      <c r="B363" s="25"/>
      <c r="C363" s="25"/>
      <c r="D363" s="25"/>
      <c r="E363" s="25"/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W363" s="25"/>
      <c r="X363" s="25"/>
      <c r="Y363" s="25"/>
      <c r="Z363" s="25"/>
    </row>
    <row r="364" spans="1:26" ht="12" customHeight="1">
      <c r="A364" s="25"/>
      <c r="B364" s="25"/>
      <c r="C364" s="25"/>
      <c r="D364" s="25"/>
      <c r="E364" s="25"/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25"/>
    </row>
    <row r="365" spans="1:26" ht="12" customHeight="1">
      <c r="A365" s="25"/>
      <c r="B365" s="25"/>
      <c r="C365" s="25"/>
      <c r="D365" s="25"/>
      <c r="E365" s="25"/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25"/>
      <c r="W365" s="25"/>
      <c r="X365" s="25"/>
      <c r="Y365" s="25"/>
      <c r="Z365" s="25"/>
    </row>
    <row r="366" spans="1:26" ht="12" customHeight="1">
      <c r="A366" s="25"/>
      <c r="B366" s="25"/>
      <c r="C366" s="25"/>
      <c r="D366" s="25"/>
      <c r="E366" s="25"/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W366" s="25"/>
      <c r="X366" s="25"/>
      <c r="Y366" s="25"/>
      <c r="Z366" s="25"/>
    </row>
    <row r="367" spans="1:26" ht="12" customHeight="1">
      <c r="A367" s="25"/>
      <c r="B367" s="25"/>
      <c r="C367" s="25"/>
      <c r="D367" s="25"/>
      <c r="E367" s="25"/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25"/>
      <c r="W367" s="25"/>
      <c r="X367" s="25"/>
      <c r="Y367" s="25"/>
      <c r="Z367" s="25"/>
    </row>
    <row r="368" spans="1:26" ht="12" customHeight="1">
      <c r="A368" s="25"/>
      <c r="B368" s="25"/>
      <c r="C368" s="25"/>
      <c r="D368" s="25"/>
      <c r="E368" s="25"/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25"/>
      <c r="W368" s="25"/>
      <c r="X368" s="25"/>
      <c r="Y368" s="25"/>
      <c r="Z368" s="25"/>
    </row>
    <row r="369" spans="1:26" ht="12" customHeight="1">
      <c r="A369" s="25"/>
      <c r="B369" s="25"/>
      <c r="C369" s="25"/>
      <c r="D369" s="25"/>
      <c r="E369" s="25"/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5"/>
      <c r="T369" s="25"/>
      <c r="U369" s="25"/>
      <c r="V369" s="25"/>
      <c r="W369" s="25"/>
      <c r="X369" s="25"/>
      <c r="Y369" s="25"/>
      <c r="Z369" s="25"/>
    </row>
    <row r="370" spans="1:26" ht="12" customHeight="1">
      <c r="A370" s="25"/>
      <c r="B370" s="25"/>
      <c r="C370" s="25"/>
      <c r="D370" s="25"/>
      <c r="E370" s="25"/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W370" s="25"/>
      <c r="X370" s="25"/>
      <c r="Y370" s="25"/>
      <c r="Z370" s="25"/>
    </row>
    <row r="371" spans="1:26" ht="12" customHeight="1">
      <c r="A371" s="25"/>
      <c r="B371" s="25"/>
      <c r="C371" s="25"/>
      <c r="D371" s="25"/>
      <c r="E371" s="25"/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  <c r="V371" s="25"/>
      <c r="W371" s="25"/>
      <c r="X371" s="25"/>
      <c r="Y371" s="25"/>
      <c r="Z371" s="25"/>
    </row>
    <row r="372" spans="1:26" ht="12" customHeight="1">
      <c r="A372" s="25"/>
      <c r="B372" s="25"/>
      <c r="C372" s="25"/>
      <c r="D372" s="25"/>
      <c r="E372" s="25"/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5"/>
      <c r="X372" s="25"/>
      <c r="Y372" s="25"/>
      <c r="Z372" s="25"/>
    </row>
    <row r="373" spans="1:26" ht="12" customHeight="1">
      <c r="A373" s="25"/>
      <c r="B373" s="25"/>
      <c r="C373" s="25"/>
      <c r="D373" s="25"/>
      <c r="E373" s="25"/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W373" s="25"/>
      <c r="X373" s="25"/>
      <c r="Y373" s="25"/>
      <c r="Z373" s="25"/>
    </row>
    <row r="374" spans="1:26" ht="12" customHeight="1">
      <c r="A374" s="25"/>
      <c r="B374" s="25"/>
      <c r="C374" s="25"/>
      <c r="D374" s="25"/>
      <c r="E374" s="25"/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25"/>
      <c r="W374" s="25"/>
      <c r="X374" s="25"/>
      <c r="Y374" s="25"/>
      <c r="Z374" s="25"/>
    </row>
    <row r="375" spans="1:26" ht="12" customHeight="1">
      <c r="A375" s="25"/>
      <c r="B375" s="25"/>
      <c r="C375" s="25"/>
      <c r="D375" s="25"/>
      <c r="E375" s="25"/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5"/>
      <c r="T375" s="25"/>
      <c r="U375" s="25"/>
      <c r="V375" s="25"/>
      <c r="W375" s="25"/>
      <c r="X375" s="25"/>
      <c r="Y375" s="25"/>
      <c r="Z375" s="25"/>
    </row>
    <row r="376" spans="1:26" ht="12" customHeight="1">
      <c r="A376" s="25"/>
      <c r="B376" s="25"/>
      <c r="C376" s="25"/>
      <c r="D376" s="25"/>
      <c r="E376" s="25"/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5"/>
      <c r="V376" s="25"/>
      <c r="W376" s="25"/>
      <c r="X376" s="25"/>
      <c r="Y376" s="25"/>
      <c r="Z376" s="25"/>
    </row>
    <row r="377" spans="1:26" ht="12" customHeight="1">
      <c r="A377" s="25"/>
      <c r="B377" s="25"/>
      <c r="C377" s="25"/>
      <c r="D377" s="25"/>
      <c r="E377" s="25"/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5"/>
      <c r="T377" s="25"/>
      <c r="U377" s="25"/>
      <c r="V377" s="25"/>
      <c r="W377" s="25"/>
      <c r="X377" s="25"/>
      <c r="Y377" s="25"/>
      <c r="Z377" s="25"/>
    </row>
    <row r="378" spans="1:26" ht="12" customHeight="1">
      <c r="A378" s="25"/>
      <c r="B378" s="25"/>
      <c r="C378" s="25"/>
      <c r="D378" s="25"/>
      <c r="E378" s="25"/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25"/>
      <c r="X378" s="25"/>
      <c r="Y378" s="25"/>
      <c r="Z378" s="25"/>
    </row>
    <row r="379" spans="1:26" ht="12" customHeight="1">
      <c r="A379" s="25"/>
      <c r="B379" s="25"/>
      <c r="C379" s="25"/>
      <c r="D379" s="25"/>
      <c r="E379" s="25"/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25"/>
      <c r="U379" s="25"/>
      <c r="V379" s="25"/>
      <c r="W379" s="25"/>
      <c r="X379" s="25"/>
      <c r="Y379" s="25"/>
      <c r="Z379" s="25"/>
    </row>
    <row r="380" spans="1:26" ht="12" customHeight="1">
      <c r="A380" s="25"/>
      <c r="B380" s="25"/>
      <c r="C380" s="25"/>
      <c r="D380" s="25"/>
      <c r="E380" s="25"/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25"/>
      <c r="W380" s="25"/>
      <c r="X380" s="25"/>
      <c r="Y380" s="25"/>
      <c r="Z380" s="25"/>
    </row>
    <row r="381" spans="1:26" ht="12" customHeight="1">
      <c r="A381" s="25"/>
      <c r="B381" s="25"/>
      <c r="C381" s="25"/>
      <c r="D381" s="25"/>
      <c r="E381" s="25"/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5"/>
      <c r="S381" s="25"/>
      <c r="T381" s="25"/>
      <c r="U381" s="25"/>
      <c r="V381" s="25"/>
      <c r="W381" s="25"/>
      <c r="X381" s="25"/>
      <c r="Y381" s="25"/>
      <c r="Z381" s="25"/>
    </row>
    <row r="382" spans="1:26" ht="12" customHeight="1">
      <c r="A382" s="25"/>
      <c r="B382" s="25"/>
      <c r="C382" s="25"/>
      <c r="D382" s="25"/>
      <c r="E382" s="25"/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25"/>
      <c r="W382" s="25"/>
      <c r="X382" s="25"/>
      <c r="Y382" s="25"/>
      <c r="Z382" s="25"/>
    </row>
    <row r="383" spans="1:26" ht="12" customHeight="1">
      <c r="A383" s="25"/>
      <c r="B383" s="25"/>
      <c r="C383" s="25"/>
      <c r="D383" s="25"/>
      <c r="E383" s="25"/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25"/>
      <c r="U383" s="25"/>
      <c r="V383" s="25"/>
      <c r="W383" s="25"/>
      <c r="X383" s="25"/>
      <c r="Y383" s="25"/>
      <c r="Z383" s="25"/>
    </row>
    <row r="384" spans="1:26" ht="12" customHeight="1">
      <c r="A384" s="25"/>
      <c r="B384" s="25"/>
      <c r="C384" s="25"/>
      <c r="D384" s="25"/>
      <c r="E384" s="25"/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5"/>
      <c r="X384" s="25"/>
      <c r="Y384" s="25"/>
      <c r="Z384" s="25"/>
    </row>
    <row r="385" spans="1:26" ht="12" customHeight="1">
      <c r="A385" s="25"/>
      <c r="B385" s="25"/>
      <c r="C385" s="25"/>
      <c r="D385" s="25"/>
      <c r="E385" s="25"/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5"/>
      <c r="T385" s="25"/>
      <c r="U385" s="25"/>
      <c r="V385" s="25"/>
      <c r="W385" s="25"/>
      <c r="X385" s="25"/>
      <c r="Y385" s="25"/>
      <c r="Z385" s="25"/>
    </row>
    <row r="386" spans="1:26" ht="12" customHeight="1">
      <c r="A386" s="25"/>
      <c r="B386" s="25"/>
      <c r="C386" s="25"/>
      <c r="D386" s="25"/>
      <c r="E386" s="25"/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25"/>
      <c r="V386" s="25"/>
      <c r="W386" s="25"/>
      <c r="X386" s="25"/>
      <c r="Y386" s="25"/>
      <c r="Z386" s="25"/>
    </row>
    <row r="387" spans="1:26" ht="12" customHeight="1">
      <c r="A387" s="25"/>
      <c r="B387" s="25"/>
      <c r="C387" s="25"/>
      <c r="D387" s="25"/>
      <c r="E387" s="25"/>
      <c r="F387" s="25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  <c r="R387" s="25"/>
      <c r="S387" s="25"/>
      <c r="T387" s="25"/>
      <c r="U387" s="25"/>
      <c r="V387" s="25"/>
      <c r="W387" s="25"/>
      <c r="X387" s="25"/>
      <c r="Y387" s="25"/>
      <c r="Z387" s="25"/>
    </row>
    <row r="388" spans="1:26" ht="12" customHeight="1">
      <c r="A388" s="25"/>
      <c r="B388" s="25"/>
      <c r="C388" s="25"/>
      <c r="D388" s="25"/>
      <c r="E388" s="25"/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25"/>
      <c r="X388" s="25"/>
      <c r="Y388" s="25"/>
      <c r="Z388" s="25"/>
    </row>
    <row r="389" spans="1:26" ht="12" customHeight="1">
      <c r="A389" s="25"/>
      <c r="B389" s="25"/>
      <c r="C389" s="25"/>
      <c r="D389" s="25"/>
      <c r="E389" s="25"/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5"/>
      <c r="V389" s="25"/>
      <c r="W389" s="25"/>
      <c r="X389" s="25"/>
      <c r="Y389" s="25"/>
      <c r="Z389" s="25"/>
    </row>
    <row r="390" spans="1:26" ht="12" customHeight="1">
      <c r="A390" s="25"/>
      <c r="B390" s="25"/>
      <c r="C390" s="25"/>
      <c r="D390" s="25"/>
      <c r="E390" s="25"/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25"/>
      <c r="W390" s="25"/>
      <c r="X390" s="25"/>
      <c r="Y390" s="25"/>
      <c r="Z390" s="25"/>
    </row>
    <row r="391" spans="1:26" ht="12" customHeight="1">
      <c r="A391" s="25"/>
      <c r="B391" s="25"/>
      <c r="C391" s="25"/>
      <c r="D391" s="25"/>
      <c r="E391" s="25"/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25"/>
      <c r="U391" s="25"/>
      <c r="V391" s="25"/>
      <c r="W391" s="25"/>
      <c r="X391" s="25"/>
      <c r="Y391" s="25"/>
      <c r="Z391" s="25"/>
    </row>
    <row r="392" spans="1:26" ht="12" customHeight="1">
      <c r="A392" s="25"/>
      <c r="B392" s="25"/>
      <c r="C392" s="25"/>
      <c r="D392" s="25"/>
      <c r="E392" s="25"/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25"/>
      <c r="W392" s="25"/>
      <c r="X392" s="25"/>
      <c r="Y392" s="25"/>
      <c r="Z392" s="25"/>
    </row>
    <row r="393" spans="1:26" ht="12" customHeight="1">
      <c r="A393" s="25"/>
      <c r="B393" s="25"/>
      <c r="C393" s="25"/>
      <c r="D393" s="25"/>
      <c r="E393" s="25"/>
      <c r="F393" s="25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25"/>
      <c r="W393" s="25"/>
      <c r="X393" s="25"/>
      <c r="Y393" s="25"/>
      <c r="Z393" s="25"/>
    </row>
    <row r="394" spans="1:26" ht="12" customHeight="1">
      <c r="A394" s="25"/>
      <c r="B394" s="25"/>
      <c r="C394" s="25"/>
      <c r="D394" s="25"/>
      <c r="E394" s="25"/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25"/>
      <c r="V394" s="25"/>
      <c r="W394" s="25"/>
      <c r="X394" s="25"/>
      <c r="Y394" s="25"/>
      <c r="Z394" s="25"/>
    </row>
    <row r="395" spans="1:26" ht="12" customHeight="1">
      <c r="A395" s="25"/>
      <c r="B395" s="25"/>
      <c r="C395" s="25"/>
      <c r="D395" s="25"/>
      <c r="E395" s="25"/>
      <c r="F395" s="25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  <c r="R395" s="25"/>
      <c r="S395" s="25"/>
      <c r="T395" s="25"/>
      <c r="U395" s="25"/>
      <c r="V395" s="25"/>
      <c r="W395" s="25"/>
      <c r="X395" s="25"/>
      <c r="Y395" s="25"/>
      <c r="Z395" s="25"/>
    </row>
    <row r="396" spans="1:26" ht="12" customHeight="1">
      <c r="A396" s="25"/>
      <c r="B396" s="25"/>
      <c r="C396" s="25"/>
      <c r="D396" s="25"/>
      <c r="E396" s="25"/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25"/>
      <c r="U396" s="25"/>
      <c r="V396" s="25"/>
      <c r="W396" s="25"/>
      <c r="X396" s="25"/>
      <c r="Y396" s="25"/>
      <c r="Z396" s="25"/>
    </row>
    <row r="397" spans="1:26" ht="12" customHeight="1">
      <c r="A397" s="25"/>
      <c r="B397" s="25"/>
      <c r="C397" s="25"/>
      <c r="D397" s="25"/>
      <c r="E397" s="25"/>
      <c r="F397" s="25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  <c r="R397" s="25"/>
      <c r="S397" s="25"/>
      <c r="T397" s="25"/>
      <c r="U397" s="25"/>
      <c r="V397" s="25"/>
      <c r="W397" s="25"/>
      <c r="X397" s="25"/>
      <c r="Y397" s="25"/>
      <c r="Z397" s="25"/>
    </row>
    <row r="398" spans="1:26" ht="12" customHeight="1">
      <c r="A398" s="25"/>
      <c r="B398" s="25"/>
      <c r="C398" s="25"/>
      <c r="D398" s="25"/>
      <c r="E398" s="25"/>
      <c r="F398" s="25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25"/>
      <c r="V398" s="25"/>
      <c r="W398" s="25"/>
      <c r="X398" s="25"/>
      <c r="Y398" s="25"/>
      <c r="Z398" s="25"/>
    </row>
    <row r="399" spans="1:26" ht="12" customHeight="1">
      <c r="A399" s="25"/>
      <c r="B399" s="25"/>
      <c r="C399" s="25"/>
      <c r="D399" s="25"/>
      <c r="E399" s="25"/>
      <c r="F399" s="25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  <c r="R399" s="25"/>
      <c r="S399" s="25"/>
      <c r="T399" s="25"/>
      <c r="U399" s="25"/>
      <c r="V399" s="25"/>
      <c r="W399" s="25"/>
      <c r="X399" s="25"/>
      <c r="Y399" s="25"/>
      <c r="Z399" s="25"/>
    </row>
    <row r="400" spans="1:26" ht="12" customHeight="1">
      <c r="A400" s="25"/>
      <c r="B400" s="25"/>
      <c r="C400" s="25"/>
      <c r="D400" s="25"/>
      <c r="E400" s="25"/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25"/>
      <c r="W400" s="25"/>
      <c r="X400" s="25"/>
      <c r="Y400" s="25"/>
      <c r="Z400" s="25"/>
    </row>
    <row r="401" spans="1:26" ht="12" customHeight="1">
      <c r="A401" s="25"/>
      <c r="B401" s="25"/>
      <c r="C401" s="25"/>
      <c r="D401" s="25"/>
      <c r="E401" s="25"/>
      <c r="F401" s="25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  <c r="R401" s="25"/>
      <c r="S401" s="25"/>
      <c r="T401" s="25"/>
      <c r="U401" s="25"/>
      <c r="V401" s="25"/>
      <c r="W401" s="25"/>
      <c r="X401" s="25"/>
      <c r="Y401" s="25"/>
      <c r="Z401" s="25"/>
    </row>
    <row r="402" spans="1:26" ht="12" customHeight="1">
      <c r="A402" s="25"/>
      <c r="B402" s="25"/>
      <c r="C402" s="25"/>
      <c r="D402" s="25"/>
      <c r="E402" s="25"/>
      <c r="F402" s="25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  <c r="R402" s="25"/>
      <c r="S402" s="25"/>
      <c r="T402" s="25"/>
      <c r="U402" s="25"/>
      <c r="V402" s="25"/>
      <c r="W402" s="25"/>
      <c r="X402" s="25"/>
      <c r="Y402" s="25"/>
      <c r="Z402" s="25"/>
    </row>
    <row r="403" spans="1:26" ht="12" customHeight="1">
      <c r="A403" s="25"/>
      <c r="B403" s="25"/>
      <c r="C403" s="25"/>
      <c r="D403" s="25"/>
      <c r="E403" s="25"/>
      <c r="F403" s="25"/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  <c r="R403" s="25"/>
      <c r="S403" s="25"/>
      <c r="T403" s="25"/>
      <c r="U403" s="25"/>
      <c r="V403" s="25"/>
      <c r="W403" s="25"/>
      <c r="X403" s="25"/>
      <c r="Y403" s="25"/>
      <c r="Z403" s="25"/>
    </row>
    <row r="404" spans="1:26" ht="12" customHeight="1">
      <c r="A404" s="25"/>
      <c r="B404" s="25"/>
      <c r="C404" s="25"/>
      <c r="D404" s="25"/>
      <c r="E404" s="25"/>
      <c r="F404" s="25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25"/>
      <c r="V404" s="25"/>
      <c r="W404" s="25"/>
      <c r="X404" s="25"/>
      <c r="Y404" s="25"/>
      <c r="Z404" s="25"/>
    </row>
    <row r="405" spans="1:26" ht="12" customHeight="1">
      <c r="A405" s="25"/>
      <c r="B405" s="25"/>
      <c r="C405" s="25"/>
      <c r="D405" s="25"/>
      <c r="E405" s="25"/>
      <c r="F405" s="25"/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  <c r="R405" s="25"/>
      <c r="S405" s="25"/>
      <c r="T405" s="25"/>
      <c r="U405" s="25"/>
      <c r="V405" s="25"/>
      <c r="W405" s="25"/>
      <c r="X405" s="25"/>
      <c r="Y405" s="25"/>
      <c r="Z405" s="25"/>
    </row>
    <row r="406" spans="1:26" ht="12" customHeight="1">
      <c r="A406" s="25"/>
      <c r="B406" s="25"/>
      <c r="C406" s="25"/>
      <c r="D406" s="25"/>
      <c r="E406" s="25"/>
      <c r="F406" s="25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  <c r="R406" s="25"/>
      <c r="S406" s="25"/>
      <c r="T406" s="25"/>
      <c r="U406" s="25"/>
      <c r="V406" s="25"/>
      <c r="W406" s="25"/>
      <c r="X406" s="25"/>
      <c r="Y406" s="25"/>
      <c r="Z406" s="25"/>
    </row>
    <row r="407" spans="1:26" ht="12" customHeight="1">
      <c r="A407" s="25"/>
      <c r="B407" s="25"/>
      <c r="C407" s="25"/>
      <c r="D407" s="25"/>
      <c r="E407" s="25"/>
      <c r="F407" s="25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  <c r="R407" s="25"/>
      <c r="S407" s="25"/>
      <c r="T407" s="25"/>
      <c r="U407" s="25"/>
      <c r="V407" s="25"/>
      <c r="W407" s="25"/>
      <c r="X407" s="25"/>
      <c r="Y407" s="25"/>
      <c r="Z407" s="25"/>
    </row>
    <row r="408" spans="1:26" ht="12" customHeight="1">
      <c r="A408" s="25"/>
      <c r="B408" s="25"/>
      <c r="C408" s="25"/>
      <c r="D408" s="25"/>
      <c r="E408" s="25"/>
      <c r="F408" s="25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  <c r="R408" s="25"/>
      <c r="S408" s="25"/>
      <c r="T408" s="25"/>
      <c r="U408" s="25"/>
      <c r="V408" s="25"/>
      <c r="W408" s="25"/>
      <c r="X408" s="25"/>
      <c r="Y408" s="25"/>
      <c r="Z408" s="25"/>
    </row>
    <row r="409" spans="1:26" ht="12" customHeight="1">
      <c r="A409" s="25"/>
      <c r="B409" s="25"/>
      <c r="C409" s="25"/>
      <c r="D409" s="25"/>
      <c r="E409" s="25"/>
      <c r="F409" s="25"/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  <c r="R409" s="25"/>
      <c r="S409" s="25"/>
      <c r="T409" s="25"/>
      <c r="U409" s="25"/>
      <c r="V409" s="25"/>
      <c r="W409" s="25"/>
      <c r="X409" s="25"/>
      <c r="Y409" s="25"/>
      <c r="Z409" s="25"/>
    </row>
    <row r="410" spans="1:26" ht="12" customHeight="1">
      <c r="A410" s="25"/>
      <c r="B410" s="25"/>
      <c r="C410" s="25"/>
      <c r="D410" s="25"/>
      <c r="E410" s="25"/>
      <c r="F410" s="25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  <c r="R410" s="25"/>
      <c r="S410" s="25"/>
      <c r="T410" s="25"/>
      <c r="U410" s="25"/>
      <c r="V410" s="25"/>
      <c r="W410" s="25"/>
      <c r="X410" s="25"/>
      <c r="Y410" s="25"/>
      <c r="Z410" s="25"/>
    </row>
    <row r="411" spans="1:26" ht="12" customHeight="1">
      <c r="A411" s="25"/>
      <c r="B411" s="25"/>
      <c r="C411" s="25"/>
      <c r="D411" s="25"/>
      <c r="E411" s="25"/>
      <c r="F411" s="25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  <c r="R411" s="25"/>
      <c r="S411" s="25"/>
      <c r="T411" s="25"/>
      <c r="U411" s="25"/>
      <c r="V411" s="25"/>
      <c r="W411" s="25"/>
      <c r="X411" s="25"/>
      <c r="Y411" s="25"/>
      <c r="Z411" s="25"/>
    </row>
    <row r="412" spans="1:26" ht="12" customHeight="1">
      <c r="A412" s="25"/>
      <c r="B412" s="25"/>
      <c r="C412" s="25"/>
      <c r="D412" s="25"/>
      <c r="E412" s="25"/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25"/>
      <c r="W412" s="25"/>
      <c r="X412" s="25"/>
      <c r="Y412" s="25"/>
      <c r="Z412" s="25"/>
    </row>
    <row r="413" spans="1:26" ht="12" customHeight="1">
      <c r="A413" s="25"/>
      <c r="B413" s="25"/>
      <c r="C413" s="25"/>
      <c r="D413" s="25"/>
      <c r="E413" s="25"/>
      <c r="F413" s="25"/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  <c r="R413" s="25"/>
      <c r="S413" s="25"/>
      <c r="T413" s="25"/>
      <c r="U413" s="25"/>
      <c r="V413" s="25"/>
      <c r="W413" s="25"/>
      <c r="X413" s="25"/>
      <c r="Y413" s="25"/>
      <c r="Z413" s="25"/>
    </row>
    <row r="414" spans="1:26" ht="12" customHeight="1">
      <c r="A414" s="25"/>
      <c r="B414" s="25"/>
      <c r="C414" s="25"/>
      <c r="D414" s="25"/>
      <c r="E414" s="25"/>
      <c r="F414" s="25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  <c r="R414" s="25"/>
      <c r="S414" s="25"/>
      <c r="T414" s="25"/>
      <c r="U414" s="25"/>
      <c r="V414" s="25"/>
      <c r="W414" s="25"/>
      <c r="X414" s="25"/>
      <c r="Y414" s="25"/>
      <c r="Z414" s="25"/>
    </row>
    <row r="415" spans="1:26" ht="12" customHeight="1">
      <c r="A415" s="25"/>
      <c r="B415" s="25"/>
      <c r="C415" s="25"/>
      <c r="D415" s="25"/>
      <c r="E415" s="25"/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  <c r="R415" s="25"/>
      <c r="S415" s="25"/>
      <c r="T415" s="25"/>
      <c r="U415" s="25"/>
      <c r="V415" s="25"/>
      <c r="W415" s="25"/>
      <c r="X415" s="25"/>
      <c r="Y415" s="25"/>
      <c r="Z415" s="25"/>
    </row>
    <row r="416" spans="1:26" ht="12" customHeight="1">
      <c r="A416" s="25"/>
      <c r="B416" s="25"/>
      <c r="C416" s="25"/>
      <c r="D416" s="25"/>
      <c r="E416" s="25"/>
      <c r="F416" s="25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  <c r="R416" s="25"/>
      <c r="S416" s="25"/>
      <c r="T416" s="25"/>
      <c r="U416" s="25"/>
      <c r="V416" s="25"/>
      <c r="W416" s="25"/>
      <c r="X416" s="25"/>
      <c r="Y416" s="25"/>
      <c r="Z416" s="25"/>
    </row>
    <row r="417" spans="1:26" ht="12" customHeight="1">
      <c r="A417" s="25"/>
      <c r="B417" s="25"/>
      <c r="C417" s="25"/>
      <c r="D417" s="25"/>
      <c r="E417" s="25"/>
      <c r="F417" s="25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  <c r="R417" s="25"/>
      <c r="S417" s="25"/>
      <c r="T417" s="25"/>
      <c r="U417" s="25"/>
      <c r="V417" s="25"/>
      <c r="W417" s="25"/>
      <c r="X417" s="25"/>
      <c r="Y417" s="25"/>
      <c r="Z417" s="25"/>
    </row>
    <row r="418" spans="1:26" ht="12" customHeight="1">
      <c r="A418" s="25"/>
      <c r="B418" s="25"/>
      <c r="C418" s="25"/>
      <c r="D418" s="25"/>
      <c r="E418" s="25"/>
      <c r="F418" s="25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  <c r="R418" s="25"/>
      <c r="S418" s="25"/>
      <c r="T418" s="25"/>
      <c r="U418" s="25"/>
      <c r="V418" s="25"/>
      <c r="W418" s="25"/>
      <c r="X418" s="25"/>
      <c r="Y418" s="25"/>
      <c r="Z418" s="25"/>
    </row>
    <row r="419" spans="1:26" ht="12" customHeight="1">
      <c r="A419" s="25"/>
      <c r="B419" s="25"/>
      <c r="C419" s="25"/>
      <c r="D419" s="25"/>
      <c r="E419" s="25"/>
      <c r="F419" s="25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  <c r="R419" s="25"/>
      <c r="S419" s="25"/>
      <c r="T419" s="25"/>
      <c r="U419" s="25"/>
      <c r="V419" s="25"/>
      <c r="W419" s="25"/>
      <c r="X419" s="25"/>
      <c r="Y419" s="25"/>
      <c r="Z419" s="25"/>
    </row>
    <row r="420" spans="1:26" ht="12" customHeight="1">
      <c r="A420" s="25"/>
      <c r="B420" s="25"/>
      <c r="C420" s="25"/>
      <c r="D420" s="25"/>
      <c r="E420" s="25"/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25"/>
      <c r="X420" s="25"/>
      <c r="Y420" s="25"/>
      <c r="Z420" s="25"/>
    </row>
    <row r="421" spans="1:26" ht="12" customHeight="1">
      <c r="A421" s="25"/>
      <c r="B421" s="25"/>
      <c r="C421" s="25"/>
      <c r="D421" s="25"/>
      <c r="E421" s="25"/>
      <c r="F421" s="25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  <c r="R421" s="25"/>
      <c r="S421" s="25"/>
      <c r="T421" s="25"/>
      <c r="U421" s="25"/>
      <c r="V421" s="25"/>
      <c r="W421" s="25"/>
      <c r="X421" s="25"/>
      <c r="Y421" s="25"/>
      <c r="Z421" s="25"/>
    </row>
    <row r="422" spans="1:26" ht="12" customHeight="1">
      <c r="A422" s="25"/>
      <c r="B422" s="25"/>
      <c r="C422" s="25"/>
      <c r="D422" s="25"/>
      <c r="E422" s="25"/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25"/>
      <c r="U422" s="25"/>
      <c r="V422" s="25"/>
      <c r="W422" s="25"/>
      <c r="X422" s="25"/>
      <c r="Y422" s="25"/>
      <c r="Z422" s="25"/>
    </row>
    <row r="423" spans="1:26" ht="12" customHeight="1">
      <c r="A423" s="25"/>
      <c r="B423" s="25"/>
      <c r="C423" s="25"/>
      <c r="D423" s="25"/>
      <c r="E423" s="25"/>
      <c r="F423" s="25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  <c r="R423" s="25"/>
      <c r="S423" s="25"/>
      <c r="T423" s="25"/>
      <c r="U423" s="25"/>
      <c r="V423" s="25"/>
      <c r="W423" s="25"/>
      <c r="X423" s="25"/>
      <c r="Y423" s="25"/>
      <c r="Z423" s="25"/>
    </row>
    <row r="424" spans="1:26" ht="12" customHeight="1">
      <c r="A424" s="25"/>
      <c r="B424" s="25"/>
      <c r="C424" s="25"/>
      <c r="D424" s="25"/>
      <c r="E424" s="25"/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W424" s="25"/>
      <c r="X424" s="25"/>
      <c r="Y424" s="25"/>
      <c r="Z424" s="25"/>
    </row>
    <row r="425" spans="1:26" ht="12" customHeight="1">
      <c r="A425" s="25"/>
      <c r="B425" s="25"/>
      <c r="C425" s="25"/>
      <c r="D425" s="25"/>
      <c r="E425" s="25"/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  <c r="R425" s="25"/>
      <c r="S425" s="25"/>
      <c r="T425" s="25"/>
      <c r="U425" s="25"/>
      <c r="V425" s="25"/>
      <c r="W425" s="25"/>
      <c r="X425" s="25"/>
      <c r="Y425" s="25"/>
      <c r="Z425" s="25"/>
    </row>
    <row r="426" spans="1:26" ht="12" customHeight="1">
      <c r="A426" s="25"/>
      <c r="B426" s="25"/>
      <c r="C426" s="25"/>
      <c r="D426" s="25"/>
      <c r="E426" s="25"/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25"/>
      <c r="U426" s="25"/>
      <c r="V426" s="25"/>
      <c r="W426" s="25"/>
      <c r="X426" s="25"/>
      <c r="Y426" s="25"/>
      <c r="Z426" s="25"/>
    </row>
    <row r="427" spans="1:26" ht="12" customHeight="1">
      <c r="A427" s="25"/>
      <c r="B427" s="25"/>
      <c r="C427" s="25"/>
      <c r="D427" s="25"/>
      <c r="E427" s="25"/>
      <c r="F427" s="25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  <c r="R427" s="25"/>
      <c r="S427" s="25"/>
      <c r="T427" s="25"/>
      <c r="U427" s="25"/>
      <c r="V427" s="25"/>
      <c r="W427" s="25"/>
      <c r="X427" s="25"/>
      <c r="Y427" s="25"/>
      <c r="Z427" s="25"/>
    </row>
    <row r="428" spans="1:26" ht="12" customHeight="1">
      <c r="A428" s="25"/>
      <c r="B428" s="25"/>
      <c r="C428" s="25"/>
      <c r="D428" s="25"/>
      <c r="E428" s="25"/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25"/>
      <c r="Y428" s="25"/>
      <c r="Z428" s="25"/>
    </row>
    <row r="429" spans="1:26" ht="12" customHeight="1">
      <c r="A429" s="25"/>
      <c r="B429" s="25"/>
      <c r="C429" s="25"/>
      <c r="D429" s="25"/>
      <c r="E429" s="25"/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  <c r="R429" s="25"/>
      <c r="S429" s="25"/>
      <c r="T429" s="25"/>
      <c r="U429" s="25"/>
      <c r="V429" s="25"/>
      <c r="W429" s="25"/>
      <c r="X429" s="25"/>
      <c r="Y429" s="25"/>
      <c r="Z429" s="25"/>
    </row>
    <row r="430" spans="1:26" ht="12" customHeight="1">
      <c r="A430" s="25"/>
      <c r="B430" s="25"/>
      <c r="C430" s="25"/>
      <c r="D430" s="25"/>
      <c r="E430" s="25"/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25"/>
      <c r="U430" s="25"/>
      <c r="V430" s="25"/>
      <c r="W430" s="25"/>
      <c r="X430" s="25"/>
      <c r="Y430" s="25"/>
      <c r="Z430" s="25"/>
    </row>
    <row r="431" spans="1:26" ht="12" customHeight="1">
      <c r="A431" s="25"/>
      <c r="B431" s="25"/>
      <c r="C431" s="25"/>
      <c r="D431" s="25"/>
      <c r="E431" s="25"/>
      <c r="F431" s="25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  <c r="R431" s="25"/>
      <c r="S431" s="25"/>
      <c r="T431" s="25"/>
      <c r="U431" s="25"/>
      <c r="V431" s="25"/>
      <c r="W431" s="25"/>
      <c r="X431" s="25"/>
      <c r="Y431" s="25"/>
      <c r="Z431" s="25"/>
    </row>
    <row r="432" spans="1:26" ht="12" customHeight="1">
      <c r="A432" s="25"/>
      <c r="B432" s="25"/>
      <c r="C432" s="25"/>
      <c r="D432" s="25"/>
      <c r="E432" s="25"/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25"/>
      <c r="W432" s="25"/>
      <c r="X432" s="25"/>
      <c r="Y432" s="25"/>
      <c r="Z432" s="25"/>
    </row>
    <row r="433" spans="1:26" ht="12" customHeight="1">
      <c r="A433" s="25"/>
      <c r="B433" s="25"/>
      <c r="C433" s="25"/>
      <c r="D433" s="25"/>
      <c r="E433" s="25"/>
      <c r="F433" s="25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  <c r="R433" s="25"/>
      <c r="S433" s="25"/>
      <c r="T433" s="25"/>
      <c r="U433" s="25"/>
      <c r="V433" s="25"/>
      <c r="W433" s="25"/>
      <c r="X433" s="25"/>
      <c r="Y433" s="25"/>
      <c r="Z433" s="25"/>
    </row>
    <row r="434" spans="1:26" ht="12" customHeight="1">
      <c r="A434" s="25"/>
      <c r="B434" s="25"/>
      <c r="C434" s="25"/>
      <c r="D434" s="25"/>
      <c r="E434" s="25"/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25"/>
      <c r="U434" s="25"/>
      <c r="V434" s="25"/>
      <c r="W434" s="25"/>
      <c r="X434" s="25"/>
      <c r="Y434" s="25"/>
      <c r="Z434" s="25"/>
    </row>
    <row r="435" spans="1:26" ht="12" customHeight="1">
      <c r="A435" s="25"/>
      <c r="B435" s="25"/>
      <c r="C435" s="25"/>
      <c r="D435" s="25"/>
      <c r="E435" s="25"/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  <c r="R435" s="25"/>
      <c r="S435" s="25"/>
      <c r="T435" s="25"/>
      <c r="U435" s="25"/>
      <c r="V435" s="25"/>
      <c r="W435" s="25"/>
      <c r="X435" s="25"/>
      <c r="Y435" s="25"/>
      <c r="Z435" s="25"/>
    </row>
    <row r="436" spans="1:26" ht="12" customHeight="1">
      <c r="A436" s="25"/>
      <c r="B436" s="25"/>
      <c r="C436" s="25"/>
      <c r="D436" s="25"/>
      <c r="E436" s="25"/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25"/>
      <c r="V436" s="25"/>
      <c r="W436" s="25"/>
      <c r="X436" s="25"/>
      <c r="Y436" s="25"/>
      <c r="Z436" s="25"/>
    </row>
    <row r="437" spans="1:26" ht="12" customHeight="1">
      <c r="A437" s="25"/>
      <c r="B437" s="25"/>
      <c r="C437" s="25"/>
      <c r="D437" s="25"/>
      <c r="E437" s="25"/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5"/>
      <c r="S437" s="25"/>
      <c r="T437" s="25"/>
      <c r="U437" s="25"/>
      <c r="V437" s="25"/>
      <c r="W437" s="25"/>
      <c r="X437" s="25"/>
      <c r="Y437" s="25"/>
      <c r="Z437" s="25"/>
    </row>
    <row r="438" spans="1:26" ht="12" customHeight="1">
      <c r="A438" s="25"/>
      <c r="B438" s="25"/>
      <c r="C438" s="25"/>
      <c r="D438" s="25"/>
      <c r="E438" s="25"/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25"/>
      <c r="U438" s="25"/>
      <c r="V438" s="25"/>
      <c r="W438" s="25"/>
      <c r="X438" s="25"/>
      <c r="Y438" s="25"/>
      <c r="Z438" s="25"/>
    </row>
    <row r="439" spans="1:26" ht="12" customHeight="1">
      <c r="A439" s="25"/>
      <c r="B439" s="25"/>
      <c r="C439" s="25"/>
      <c r="D439" s="25"/>
      <c r="E439" s="25"/>
      <c r="F439" s="25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  <c r="R439" s="25"/>
      <c r="S439" s="25"/>
      <c r="T439" s="25"/>
      <c r="U439" s="25"/>
      <c r="V439" s="25"/>
      <c r="W439" s="25"/>
      <c r="X439" s="25"/>
      <c r="Y439" s="25"/>
      <c r="Z439" s="25"/>
    </row>
    <row r="440" spans="1:26" ht="12" customHeight="1">
      <c r="A440" s="25"/>
      <c r="B440" s="25"/>
      <c r="C440" s="25"/>
      <c r="D440" s="25"/>
      <c r="E440" s="25"/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25"/>
      <c r="X440" s="25"/>
      <c r="Y440" s="25"/>
      <c r="Z440" s="25"/>
    </row>
    <row r="441" spans="1:26" ht="12" customHeight="1">
      <c r="A441" s="25"/>
      <c r="B441" s="25"/>
      <c r="C441" s="25"/>
      <c r="D441" s="25"/>
      <c r="E441" s="25"/>
      <c r="F441" s="25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25"/>
      <c r="U441" s="25"/>
      <c r="V441" s="25"/>
      <c r="W441" s="25"/>
      <c r="X441" s="25"/>
      <c r="Y441" s="25"/>
      <c r="Z441" s="25"/>
    </row>
    <row r="442" spans="1:26" ht="12" customHeight="1">
      <c r="A442" s="25"/>
      <c r="B442" s="25"/>
      <c r="C442" s="25"/>
      <c r="D442" s="25"/>
      <c r="E442" s="25"/>
      <c r="F442" s="25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25"/>
      <c r="V442" s="25"/>
      <c r="W442" s="25"/>
      <c r="X442" s="25"/>
      <c r="Y442" s="25"/>
      <c r="Z442" s="25"/>
    </row>
    <row r="443" spans="1:26" ht="12" customHeight="1">
      <c r="A443" s="25"/>
      <c r="B443" s="25"/>
      <c r="C443" s="25"/>
      <c r="D443" s="25"/>
      <c r="E443" s="25"/>
      <c r="F443" s="25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25"/>
      <c r="U443" s="25"/>
      <c r="V443" s="25"/>
      <c r="W443" s="25"/>
      <c r="X443" s="25"/>
      <c r="Y443" s="25"/>
      <c r="Z443" s="25"/>
    </row>
    <row r="444" spans="1:26" ht="12" customHeight="1">
      <c r="A444" s="25"/>
      <c r="B444" s="25"/>
      <c r="C444" s="25"/>
      <c r="D444" s="25"/>
      <c r="E444" s="25"/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25"/>
      <c r="Y444" s="25"/>
      <c r="Z444" s="25"/>
    </row>
    <row r="445" spans="1:26" ht="12" customHeight="1">
      <c r="A445" s="25"/>
      <c r="B445" s="25"/>
      <c r="C445" s="25"/>
      <c r="D445" s="25"/>
      <c r="E445" s="25"/>
      <c r="F445" s="25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  <c r="R445" s="25"/>
      <c r="S445" s="25"/>
      <c r="T445" s="25"/>
      <c r="U445" s="25"/>
      <c r="V445" s="25"/>
      <c r="W445" s="25"/>
      <c r="X445" s="25"/>
      <c r="Y445" s="25"/>
      <c r="Z445" s="25"/>
    </row>
    <row r="446" spans="1:26" ht="12" customHeight="1">
      <c r="A446" s="25"/>
      <c r="B446" s="25"/>
      <c r="C446" s="25"/>
      <c r="D446" s="25"/>
      <c r="E446" s="25"/>
      <c r="F446" s="25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25"/>
      <c r="V446" s="25"/>
      <c r="W446" s="25"/>
      <c r="X446" s="25"/>
      <c r="Y446" s="25"/>
      <c r="Z446" s="25"/>
    </row>
    <row r="447" spans="1:26" ht="12" customHeight="1">
      <c r="A447" s="25"/>
      <c r="B447" s="25"/>
      <c r="C447" s="25"/>
      <c r="D447" s="25"/>
      <c r="E447" s="25"/>
      <c r="F447" s="25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  <c r="R447" s="25"/>
      <c r="S447" s="25"/>
      <c r="T447" s="25"/>
      <c r="U447" s="25"/>
      <c r="V447" s="25"/>
      <c r="W447" s="25"/>
      <c r="X447" s="25"/>
      <c r="Y447" s="25"/>
      <c r="Z447" s="25"/>
    </row>
    <row r="448" spans="1:26" ht="12" customHeight="1">
      <c r="A448" s="25"/>
      <c r="B448" s="25"/>
      <c r="C448" s="25"/>
      <c r="D448" s="25"/>
      <c r="E448" s="25"/>
      <c r="F448" s="25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25"/>
      <c r="U448" s="25"/>
      <c r="V448" s="25"/>
      <c r="W448" s="25"/>
      <c r="X448" s="25"/>
      <c r="Y448" s="25"/>
      <c r="Z448" s="25"/>
    </row>
    <row r="449" spans="1:26" ht="12" customHeight="1">
      <c r="A449" s="25"/>
      <c r="B449" s="25"/>
      <c r="C449" s="25"/>
      <c r="D449" s="25"/>
      <c r="E449" s="25"/>
      <c r="F449" s="25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  <c r="R449" s="25"/>
      <c r="S449" s="25"/>
      <c r="T449" s="25"/>
      <c r="U449" s="25"/>
      <c r="V449" s="25"/>
      <c r="W449" s="25"/>
      <c r="X449" s="25"/>
      <c r="Y449" s="25"/>
      <c r="Z449" s="25"/>
    </row>
    <row r="450" spans="1:26" ht="12" customHeight="1">
      <c r="A450" s="25"/>
      <c r="B450" s="25"/>
      <c r="C450" s="25"/>
      <c r="D450" s="25"/>
      <c r="E450" s="25"/>
      <c r="F450" s="25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  <c r="S450" s="25"/>
      <c r="T450" s="25"/>
      <c r="U450" s="25"/>
      <c r="V450" s="25"/>
      <c r="W450" s="25"/>
      <c r="X450" s="25"/>
      <c r="Y450" s="25"/>
      <c r="Z450" s="25"/>
    </row>
    <row r="451" spans="1:26" ht="12" customHeight="1">
      <c r="A451" s="25"/>
      <c r="B451" s="25"/>
      <c r="C451" s="25"/>
      <c r="D451" s="25"/>
      <c r="E451" s="25"/>
      <c r="F451" s="25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  <c r="R451" s="25"/>
      <c r="S451" s="25"/>
      <c r="T451" s="25"/>
      <c r="U451" s="25"/>
      <c r="V451" s="25"/>
      <c r="W451" s="25"/>
      <c r="X451" s="25"/>
      <c r="Y451" s="25"/>
      <c r="Z451" s="25"/>
    </row>
    <row r="452" spans="1:26" ht="12" customHeight="1">
      <c r="A452" s="25"/>
      <c r="B452" s="25"/>
      <c r="C452" s="25"/>
      <c r="D452" s="25"/>
      <c r="E452" s="25"/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25"/>
      <c r="U452" s="25"/>
      <c r="V452" s="25"/>
      <c r="W452" s="25"/>
      <c r="X452" s="25"/>
      <c r="Y452" s="25"/>
      <c r="Z452" s="25"/>
    </row>
    <row r="453" spans="1:26" ht="12" customHeight="1">
      <c r="A453" s="25"/>
      <c r="B453" s="25"/>
      <c r="C453" s="25"/>
      <c r="D453" s="25"/>
      <c r="E453" s="25"/>
      <c r="F453" s="25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  <c r="R453" s="25"/>
      <c r="S453" s="25"/>
      <c r="T453" s="25"/>
      <c r="U453" s="25"/>
      <c r="V453" s="25"/>
      <c r="W453" s="25"/>
      <c r="X453" s="25"/>
      <c r="Y453" s="25"/>
      <c r="Z453" s="25"/>
    </row>
    <row r="454" spans="1:26" ht="12" customHeight="1">
      <c r="A454" s="25"/>
      <c r="B454" s="25"/>
      <c r="C454" s="25"/>
      <c r="D454" s="25"/>
      <c r="E454" s="25"/>
      <c r="F454" s="25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5"/>
      <c r="S454" s="25"/>
      <c r="T454" s="25"/>
      <c r="U454" s="25"/>
      <c r="V454" s="25"/>
      <c r="W454" s="25"/>
      <c r="X454" s="25"/>
      <c r="Y454" s="25"/>
      <c r="Z454" s="25"/>
    </row>
    <row r="455" spans="1:26" ht="12" customHeight="1">
      <c r="A455" s="25"/>
      <c r="B455" s="25"/>
      <c r="C455" s="25"/>
      <c r="D455" s="25"/>
      <c r="E455" s="25"/>
      <c r="F455" s="25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  <c r="R455" s="25"/>
      <c r="S455" s="25"/>
      <c r="T455" s="25"/>
      <c r="U455" s="25"/>
      <c r="V455" s="25"/>
      <c r="W455" s="25"/>
      <c r="X455" s="25"/>
      <c r="Y455" s="25"/>
      <c r="Z455" s="25"/>
    </row>
    <row r="456" spans="1:26" ht="12" customHeight="1">
      <c r="A456" s="25"/>
      <c r="B456" s="25"/>
      <c r="C456" s="25"/>
      <c r="D456" s="25"/>
      <c r="E456" s="25"/>
      <c r="F456" s="25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  <c r="R456" s="25"/>
      <c r="S456" s="25"/>
      <c r="T456" s="25"/>
      <c r="U456" s="25"/>
      <c r="V456" s="25"/>
      <c r="W456" s="25"/>
      <c r="X456" s="25"/>
      <c r="Y456" s="25"/>
      <c r="Z456" s="25"/>
    </row>
    <row r="457" spans="1:26" ht="12" customHeight="1">
      <c r="A457" s="25"/>
      <c r="B457" s="25"/>
      <c r="C457" s="25"/>
      <c r="D457" s="25"/>
      <c r="E457" s="25"/>
      <c r="F457" s="25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  <c r="R457" s="25"/>
      <c r="S457" s="25"/>
      <c r="T457" s="25"/>
      <c r="U457" s="25"/>
      <c r="V457" s="25"/>
      <c r="W457" s="25"/>
      <c r="X457" s="25"/>
      <c r="Y457" s="25"/>
      <c r="Z457" s="25"/>
    </row>
    <row r="458" spans="1:26" ht="12" customHeight="1">
      <c r="A458" s="25"/>
      <c r="B458" s="25"/>
      <c r="C458" s="25"/>
      <c r="D458" s="25"/>
      <c r="E458" s="25"/>
      <c r="F458" s="25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  <c r="R458" s="25"/>
      <c r="S458" s="25"/>
      <c r="T458" s="25"/>
      <c r="U458" s="25"/>
      <c r="V458" s="25"/>
      <c r="W458" s="25"/>
      <c r="X458" s="25"/>
      <c r="Y458" s="25"/>
      <c r="Z458" s="25"/>
    </row>
    <row r="459" spans="1:26" ht="12" customHeight="1">
      <c r="A459" s="25"/>
      <c r="B459" s="25"/>
      <c r="C459" s="25"/>
      <c r="D459" s="25"/>
      <c r="E459" s="25"/>
      <c r="F459" s="25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  <c r="R459" s="25"/>
      <c r="S459" s="25"/>
      <c r="T459" s="25"/>
      <c r="U459" s="25"/>
      <c r="V459" s="25"/>
      <c r="W459" s="25"/>
      <c r="X459" s="25"/>
      <c r="Y459" s="25"/>
      <c r="Z459" s="25"/>
    </row>
    <row r="460" spans="1:26" ht="12" customHeight="1">
      <c r="A460" s="25"/>
      <c r="B460" s="25"/>
      <c r="C460" s="25"/>
      <c r="D460" s="25"/>
      <c r="E460" s="25"/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  <c r="R460" s="25"/>
      <c r="S460" s="25"/>
      <c r="T460" s="25"/>
      <c r="U460" s="25"/>
      <c r="V460" s="25"/>
      <c r="W460" s="25"/>
      <c r="X460" s="25"/>
      <c r="Y460" s="25"/>
      <c r="Z460" s="25"/>
    </row>
    <row r="461" spans="1:26" ht="12" customHeight="1">
      <c r="A461" s="25"/>
      <c r="B461" s="25"/>
      <c r="C461" s="25"/>
      <c r="D461" s="25"/>
      <c r="E461" s="25"/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  <c r="R461" s="25"/>
      <c r="S461" s="25"/>
      <c r="T461" s="25"/>
      <c r="U461" s="25"/>
      <c r="V461" s="25"/>
      <c r="W461" s="25"/>
      <c r="X461" s="25"/>
      <c r="Y461" s="25"/>
      <c r="Z461" s="25"/>
    </row>
    <row r="462" spans="1:26" ht="12" customHeight="1">
      <c r="A462" s="25"/>
      <c r="B462" s="25"/>
      <c r="C462" s="25"/>
      <c r="D462" s="25"/>
      <c r="E462" s="25"/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  <c r="R462" s="25"/>
      <c r="S462" s="25"/>
      <c r="T462" s="25"/>
      <c r="U462" s="25"/>
      <c r="V462" s="25"/>
      <c r="W462" s="25"/>
      <c r="X462" s="25"/>
      <c r="Y462" s="25"/>
      <c r="Z462" s="25"/>
    </row>
    <row r="463" spans="1:26" ht="12" customHeight="1">
      <c r="A463" s="25"/>
      <c r="B463" s="25"/>
      <c r="C463" s="25"/>
      <c r="D463" s="25"/>
      <c r="E463" s="25"/>
      <c r="F463" s="25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  <c r="R463" s="25"/>
      <c r="S463" s="25"/>
      <c r="T463" s="25"/>
      <c r="U463" s="25"/>
      <c r="V463" s="25"/>
      <c r="W463" s="25"/>
      <c r="X463" s="25"/>
      <c r="Y463" s="25"/>
      <c r="Z463" s="25"/>
    </row>
    <row r="464" spans="1:26" ht="12" customHeight="1">
      <c r="A464" s="25"/>
      <c r="B464" s="25"/>
      <c r="C464" s="25"/>
      <c r="D464" s="25"/>
      <c r="E464" s="25"/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W464" s="25"/>
      <c r="X464" s="25"/>
      <c r="Y464" s="25"/>
      <c r="Z464" s="25"/>
    </row>
    <row r="465" spans="1:26" ht="12" customHeight="1">
      <c r="A465" s="25"/>
      <c r="B465" s="25"/>
      <c r="C465" s="25"/>
      <c r="D465" s="25"/>
      <c r="E465" s="25"/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25"/>
      <c r="W465" s="25"/>
      <c r="X465" s="25"/>
      <c r="Y465" s="25"/>
      <c r="Z465" s="25"/>
    </row>
    <row r="466" spans="1:26" ht="12" customHeight="1">
      <c r="A466" s="25"/>
      <c r="B466" s="25"/>
      <c r="C466" s="25"/>
      <c r="D466" s="25"/>
      <c r="E466" s="25"/>
      <c r="F466" s="25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  <c r="R466" s="25"/>
      <c r="S466" s="25"/>
      <c r="T466" s="25"/>
      <c r="U466" s="25"/>
      <c r="V466" s="25"/>
      <c r="W466" s="25"/>
      <c r="X466" s="25"/>
      <c r="Y466" s="25"/>
      <c r="Z466" s="25"/>
    </row>
    <row r="467" spans="1:26" ht="12" customHeight="1">
      <c r="A467" s="25"/>
      <c r="B467" s="25"/>
      <c r="C467" s="25"/>
      <c r="D467" s="25"/>
      <c r="E467" s="25"/>
      <c r="F467" s="25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  <c r="R467" s="25"/>
      <c r="S467" s="25"/>
      <c r="T467" s="25"/>
      <c r="U467" s="25"/>
      <c r="V467" s="25"/>
      <c r="W467" s="25"/>
      <c r="X467" s="25"/>
      <c r="Y467" s="25"/>
      <c r="Z467" s="25"/>
    </row>
    <row r="468" spans="1:26" ht="12" customHeight="1">
      <c r="A468" s="25"/>
      <c r="B468" s="25"/>
      <c r="C468" s="25"/>
      <c r="D468" s="25"/>
      <c r="E468" s="25"/>
      <c r="F468" s="25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25"/>
      <c r="U468" s="25"/>
      <c r="V468" s="25"/>
      <c r="W468" s="25"/>
      <c r="X468" s="25"/>
      <c r="Y468" s="25"/>
      <c r="Z468" s="25"/>
    </row>
    <row r="469" spans="1:26" ht="12" customHeight="1">
      <c r="A469" s="25"/>
      <c r="B469" s="25"/>
      <c r="C469" s="25"/>
      <c r="D469" s="25"/>
      <c r="E469" s="25"/>
      <c r="F469" s="25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  <c r="R469" s="25"/>
      <c r="S469" s="25"/>
      <c r="T469" s="25"/>
      <c r="U469" s="25"/>
      <c r="V469" s="25"/>
      <c r="W469" s="25"/>
      <c r="X469" s="25"/>
      <c r="Y469" s="25"/>
      <c r="Z469" s="25"/>
    </row>
    <row r="470" spans="1:26" ht="12" customHeight="1">
      <c r="A470" s="25"/>
      <c r="B470" s="25"/>
      <c r="C470" s="25"/>
      <c r="D470" s="25"/>
      <c r="E470" s="25"/>
      <c r="F470" s="25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25"/>
      <c r="U470" s="25"/>
      <c r="V470" s="25"/>
      <c r="W470" s="25"/>
      <c r="X470" s="25"/>
      <c r="Y470" s="25"/>
      <c r="Z470" s="25"/>
    </row>
    <row r="471" spans="1:26" ht="12" customHeight="1">
      <c r="A471" s="25"/>
      <c r="B471" s="25"/>
      <c r="C471" s="25"/>
      <c r="D471" s="25"/>
      <c r="E471" s="25"/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25"/>
      <c r="W471" s="25"/>
      <c r="X471" s="25"/>
      <c r="Y471" s="25"/>
      <c r="Z471" s="25"/>
    </row>
    <row r="472" spans="1:26" ht="12" customHeight="1">
      <c r="A472" s="25"/>
      <c r="B472" s="25"/>
      <c r="C472" s="25"/>
      <c r="D472" s="25"/>
      <c r="E472" s="25"/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25"/>
      <c r="W472" s="25"/>
      <c r="X472" s="25"/>
      <c r="Y472" s="25"/>
      <c r="Z472" s="25"/>
    </row>
    <row r="473" spans="1:26" ht="12" customHeight="1">
      <c r="A473" s="25"/>
      <c r="B473" s="25"/>
      <c r="C473" s="25"/>
      <c r="D473" s="25"/>
      <c r="E473" s="25"/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  <c r="R473" s="25"/>
      <c r="S473" s="25"/>
      <c r="T473" s="25"/>
      <c r="U473" s="25"/>
      <c r="V473" s="25"/>
      <c r="W473" s="25"/>
      <c r="X473" s="25"/>
      <c r="Y473" s="25"/>
      <c r="Z473" s="25"/>
    </row>
    <row r="474" spans="1:26" ht="12" customHeight="1">
      <c r="A474" s="25"/>
      <c r="B474" s="25"/>
      <c r="C474" s="25"/>
      <c r="D474" s="25"/>
      <c r="E474" s="25"/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25"/>
      <c r="V474" s="25"/>
      <c r="W474" s="25"/>
      <c r="X474" s="25"/>
      <c r="Y474" s="25"/>
      <c r="Z474" s="25"/>
    </row>
    <row r="475" spans="1:26" ht="12" customHeight="1">
      <c r="A475" s="25"/>
      <c r="B475" s="25"/>
      <c r="C475" s="25"/>
      <c r="D475" s="25"/>
      <c r="E475" s="25"/>
      <c r="F475" s="25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  <c r="R475" s="25"/>
      <c r="S475" s="25"/>
      <c r="T475" s="25"/>
      <c r="U475" s="25"/>
      <c r="V475" s="25"/>
      <c r="W475" s="25"/>
      <c r="X475" s="25"/>
      <c r="Y475" s="25"/>
      <c r="Z475" s="25"/>
    </row>
    <row r="476" spans="1:26" ht="12" customHeight="1">
      <c r="A476" s="25"/>
      <c r="B476" s="25"/>
      <c r="C476" s="25"/>
      <c r="D476" s="25"/>
      <c r="E476" s="25"/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25"/>
      <c r="W476" s="25"/>
      <c r="X476" s="25"/>
      <c r="Y476" s="25"/>
      <c r="Z476" s="25"/>
    </row>
    <row r="477" spans="1:26" ht="12" customHeight="1">
      <c r="A477" s="25"/>
      <c r="B477" s="25"/>
      <c r="C477" s="25"/>
      <c r="D477" s="25"/>
      <c r="E477" s="25"/>
      <c r="F477" s="25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  <c r="R477" s="25"/>
      <c r="S477" s="25"/>
      <c r="T477" s="25"/>
      <c r="U477" s="25"/>
      <c r="V477" s="25"/>
      <c r="W477" s="25"/>
      <c r="X477" s="25"/>
      <c r="Y477" s="25"/>
      <c r="Z477" s="25"/>
    </row>
    <row r="478" spans="1:26" ht="12" customHeight="1">
      <c r="A478" s="25"/>
      <c r="B478" s="25"/>
      <c r="C478" s="25"/>
      <c r="D478" s="25"/>
      <c r="E478" s="25"/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25"/>
      <c r="W478" s="25"/>
      <c r="X478" s="25"/>
      <c r="Y478" s="25"/>
      <c r="Z478" s="25"/>
    </row>
    <row r="479" spans="1:26" ht="12" customHeight="1">
      <c r="A479" s="25"/>
      <c r="B479" s="25"/>
      <c r="C479" s="25"/>
      <c r="D479" s="25"/>
      <c r="E479" s="25"/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  <c r="R479" s="25"/>
      <c r="S479" s="25"/>
      <c r="T479" s="25"/>
      <c r="U479" s="25"/>
      <c r="V479" s="25"/>
      <c r="W479" s="25"/>
      <c r="X479" s="25"/>
      <c r="Y479" s="25"/>
      <c r="Z479" s="25"/>
    </row>
    <row r="480" spans="1:26" ht="12" customHeight="1">
      <c r="A480" s="25"/>
      <c r="B480" s="25"/>
      <c r="C480" s="25"/>
      <c r="D480" s="25"/>
      <c r="E480" s="25"/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25"/>
      <c r="U480" s="25"/>
      <c r="V480" s="25"/>
      <c r="W480" s="25"/>
      <c r="X480" s="25"/>
      <c r="Y480" s="25"/>
      <c r="Z480" s="25"/>
    </row>
    <row r="481" spans="1:26" ht="12" customHeight="1">
      <c r="A481" s="25"/>
      <c r="B481" s="25"/>
      <c r="C481" s="25"/>
      <c r="D481" s="25"/>
      <c r="E481" s="25"/>
      <c r="F481" s="25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  <c r="R481" s="25"/>
      <c r="S481" s="25"/>
      <c r="T481" s="25"/>
      <c r="U481" s="25"/>
      <c r="V481" s="25"/>
      <c r="W481" s="25"/>
      <c r="X481" s="25"/>
      <c r="Y481" s="25"/>
      <c r="Z481" s="25"/>
    </row>
    <row r="482" spans="1:26" ht="12" customHeight="1">
      <c r="A482" s="25"/>
      <c r="B482" s="25"/>
      <c r="C482" s="25"/>
      <c r="D482" s="25"/>
      <c r="E482" s="25"/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  <c r="S482" s="25"/>
      <c r="T482" s="25"/>
      <c r="U482" s="25"/>
      <c r="V482" s="25"/>
      <c r="W482" s="25"/>
      <c r="X482" s="25"/>
      <c r="Y482" s="25"/>
      <c r="Z482" s="25"/>
    </row>
    <row r="483" spans="1:26" ht="12" customHeight="1">
      <c r="A483" s="25"/>
      <c r="B483" s="25"/>
      <c r="C483" s="25"/>
      <c r="D483" s="25"/>
      <c r="E483" s="25"/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  <c r="R483" s="25"/>
      <c r="S483" s="25"/>
      <c r="T483" s="25"/>
      <c r="U483" s="25"/>
      <c r="V483" s="25"/>
      <c r="W483" s="25"/>
      <c r="X483" s="25"/>
      <c r="Y483" s="25"/>
      <c r="Z483" s="25"/>
    </row>
    <row r="484" spans="1:26" ht="12" customHeight="1">
      <c r="A484" s="25"/>
      <c r="B484" s="25"/>
      <c r="C484" s="25"/>
      <c r="D484" s="25"/>
      <c r="E484" s="25"/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25"/>
      <c r="Y484" s="25"/>
      <c r="Z484" s="25"/>
    </row>
    <row r="485" spans="1:26" ht="12" customHeight="1">
      <c r="A485" s="25"/>
      <c r="B485" s="25"/>
      <c r="C485" s="25"/>
      <c r="D485" s="25"/>
      <c r="E485" s="25"/>
      <c r="F485" s="25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  <c r="R485" s="25"/>
      <c r="S485" s="25"/>
      <c r="T485" s="25"/>
      <c r="U485" s="25"/>
      <c r="V485" s="25"/>
      <c r="W485" s="25"/>
      <c r="X485" s="25"/>
      <c r="Y485" s="25"/>
      <c r="Z485" s="25"/>
    </row>
    <row r="486" spans="1:26" ht="12" customHeight="1">
      <c r="A486" s="25"/>
      <c r="B486" s="25"/>
      <c r="C486" s="25"/>
      <c r="D486" s="25"/>
      <c r="E486" s="25"/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5"/>
      <c r="T486" s="25"/>
      <c r="U486" s="25"/>
      <c r="V486" s="25"/>
      <c r="W486" s="25"/>
      <c r="X486" s="25"/>
      <c r="Y486" s="25"/>
      <c r="Z486" s="25"/>
    </row>
    <row r="487" spans="1:26" ht="12" customHeight="1">
      <c r="A487" s="25"/>
      <c r="B487" s="25"/>
      <c r="C487" s="25"/>
      <c r="D487" s="25"/>
      <c r="E487" s="25"/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5"/>
      <c r="S487" s="25"/>
      <c r="T487" s="25"/>
      <c r="U487" s="25"/>
      <c r="V487" s="25"/>
      <c r="W487" s="25"/>
      <c r="X487" s="25"/>
      <c r="Y487" s="25"/>
      <c r="Z487" s="25"/>
    </row>
    <row r="488" spans="1:26" ht="12" customHeight="1">
      <c r="A488" s="25"/>
      <c r="B488" s="25"/>
      <c r="C488" s="25"/>
      <c r="D488" s="25"/>
      <c r="E488" s="25"/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25"/>
      <c r="V488" s="25"/>
      <c r="W488" s="25"/>
      <c r="X488" s="25"/>
      <c r="Y488" s="25"/>
      <c r="Z488" s="25"/>
    </row>
    <row r="489" spans="1:26" ht="12" customHeight="1">
      <c r="A489" s="25"/>
      <c r="B489" s="25"/>
      <c r="C489" s="25"/>
      <c r="D489" s="25"/>
      <c r="E489" s="25"/>
      <c r="F489" s="25"/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25"/>
      <c r="R489" s="25"/>
      <c r="S489" s="25"/>
      <c r="T489" s="25"/>
      <c r="U489" s="25"/>
      <c r="V489" s="25"/>
      <c r="W489" s="25"/>
      <c r="X489" s="25"/>
      <c r="Y489" s="25"/>
      <c r="Z489" s="25"/>
    </row>
    <row r="490" spans="1:26" ht="12" customHeight="1">
      <c r="A490" s="25"/>
      <c r="B490" s="25"/>
      <c r="C490" s="25"/>
      <c r="D490" s="25"/>
      <c r="E490" s="25"/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  <c r="R490" s="25"/>
      <c r="S490" s="25"/>
      <c r="T490" s="25"/>
      <c r="U490" s="25"/>
      <c r="V490" s="25"/>
      <c r="W490" s="25"/>
      <c r="X490" s="25"/>
      <c r="Y490" s="25"/>
      <c r="Z490" s="25"/>
    </row>
    <row r="491" spans="1:26" ht="12" customHeight="1">
      <c r="A491" s="25"/>
      <c r="B491" s="25"/>
      <c r="C491" s="25"/>
      <c r="D491" s="25"/>
      <c r="E491" s="25"/>
      <c r="F491" s="25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  <c r="R491" s="25"/>
      <c r="S491" s="25"/>
      <c r="T491" s="25"/>
      <c r="U491" s="25"/>
      <c r="V491" s="25"/>
      <c r="W491" s="25"/>
      <c r="X491" s="25"/>
      <c r="Y491" s="25"/>
      <c r="Z491" s="25"/>
    </row>
    <row r="492" spans="1:26" ht="12" customHeight="1">
      <c r="A492" s="25"/>
      <c r="B492" s="25"/>
      <c r="C492" s="25"/>
      <c r="D492" s="25"/>
      <c r="E492" s="25"/>
      <c r="F492" s="25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5"/>
      <c r="S492" s="25"/>
      <c r="T492" s="25"/>
      <c r="U492" s="25"/>
      <c r="V492" s="25"/>
      <c r="W492" s="25"/>
      <c r="X492" s="25"/>
      <c r="Y492" s="25"/>
      <c r="Z492" s="25"/>
    </row>
    <row r="493" spans="1:26" ht="12" customHeight="1">
      <c r="A493" s="25"/>
      <c r="B493" s="25"/>
      <c r="C493" s="25"/>
      <c r="D493" s="25"/>
      <c r="E493" s="25"/>
      <c r="F493" s="25"/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  <c r="R493" s="25"/>
      <c r="S493" s="25"/>
      <c r="T493" s="25"/>
      <c r="U493" s="25"/>
      <c r="V493" s="25"/>
      <c r="W493" s="25"/>
      <c r="X493" s="25"/>
      <c r="Y493" s="25"/>
      <c r="Z493" s="25"/>
    </row>
    <row r="494" spans="1:26" ht="12" customHeight="1">
      <c r="A494" s="25"/>
      <c r="B494" s="25"/>
      <c r="C494" s="25"/>
      <c r="D494" s="25"/>
      <c r="E494" s="25"/>
      <c r="F494" s="25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  <c r="R494" s="25"/>
      <c r="S494" s="25"/>
      <c r="T494" s="25"/>
      <c r="U494" s="25"/>
      <c r="V494" s="25"/>
      <c r="W494" s="25"/>
      <c r="X494" s="25"/>
      <c r="Y494" s="25"/>
      <c r="Z494" s="25"/>
    </row>
    <row r="495" spans="1:26" ht="12" customHeight="1">
      <c r="A495" s="25"/>
      <c r="B495" s="25"/>
      <c r="C495" s="25"/>
      <c r="D495" s="25"/>
      <c r="E495" s="25"/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  <c r="R495" s="25"/>
      <c r="S495" s="25"/>
      <c r="T495" s="25"/>
      <c r="U495" s="25"/>
      <c r="V495" s="25"/>
      <c r="W495" s="25"/>
      <c r="X495" s="25"/>
      <c r="Y495" s="25"/>
      <c r="Z495" s="25"/>
    </row>
    <row r="496" spans="1:26" ht="12" customHeight="1">
      <c r="A496" s="25"/>
      <c r="B496" s="25"/>
      <c r="C496" s="25"/>
      <c r="D496" s="25"/>
      <c r="E496" s="25"/>
      <c r="F496" s="25"/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  <c r="R496" s="25"/>
      <c r="S496" s="25"/>
      <c r="T496" s="25"/>
      <c r="U496" s="25"/>
      <c r="V496" s="25"/>
      <c r="W496" s="25"/>
      <c r="X496" s="25"/>
      <c r="Y496" s="25"/>
      <c r="Z496" s="25"/>
    </row>
    <row r="497" spans="1:26" ht="12" customHeight="1">
      <c r="A497" s="25"/>
      <c r="B497" s="25"/>
      <c r="C497" s="25"/>
      <c r="D497" s="25"/>
      <c r="E497" s="25"/>
      <c r="F497" s="25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  <c r="R497" s="25"/>
      <c r="S497" s="25"/>
      <c r="T497" s="25"/>
      <c r="U497" s="25"/>
      <c r="V497" s="25"/>
      <c r="W497" s="25"/>
      <c r="X497" s="25"/>
      <c r="Y497" s="25"/>
      <c r="Z497" s="25"/>
    </row>
    <row r="498" spans="1:26" ht="12" customHeight="1">
      <c r="A498" s="25"/>
      <c r="B498" s="25"/>
      <c r="C498" s="25"/>
      <c r="D498" s="25"/>
      <c r="E498" s="25"/>
      <c r="F498" s="25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  <c r="R498" s="25"/>
      <c r="S498" s="25"/>
      <c r="T498" s="25"/>
      <c r="U498" s="25"/>
      <c r="V498" s="25"/>
      <c r="W498" s="25"/>
      <c r="X498" s="25"/>
      <c r="Y498" s="25"/>
      <c r="Z498" s="25"/>
    </row>
    <row r="499" spans="1:26" ht="12" customHeight="1">
      <c r="A499" s="25"/>
      <c r="B499" s="25"/>
      <c r="C499" s="25"/>
      <c r="D499" s="25"/>
      <c r="E499" s="25"/>
      <c r="F499" s="25"/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  <c r="R499" s="25"/>
      <c r="S499" s="25"/>
      <c r="T499" s="25"/>
      <c r="U499" s="25"/>
      <c r="V499" s="25"/>
      <c r="W499" s="25"/>
      <c r="X499" s="25"/>
      <c r="Y499" s="25"/>
      <c r="Z499" s="25"/>
    </row>
    <row r="500" spans="1:26" ht="12" customHeight="1">
      <c r="A500" s="25"/>
      <c r="B500" s="25"/>
      <c r="C500" s="25"/>
      <c r="D500" s="25"/>
      <c r="E500" s="25"/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/>
      <c r="S500" s="25"/>
      <c r="T500" s="25"/>
      <c r="U500" s="25"/>
      <c r="V500" s="25"/>
      <c r="W500" s="25"/>
      <c r="X500" s="25"/>
      <c r="Y500" s="25"/>
      <c r="Z500" s="25"/>
    </row>
    <row r="501" spans="1:26" ht="12" customHeight="1">
      <c r="A501" s="25"/>
      <c r="B501" s="25"/>
      <c r="C501" s="25"/>
      <c r="D501" s="25"/>
      <c r="E501" s="25"/>
      <c r="F501" s="25"/>
      <c r="G501" s="25"/>
      <c r="H501" s="25"/>
      <c r="I501" s="25"/>
      <c r="J501" s="25"/>
      <c r="K501" s="25"/>
      <c r="L501" s="25"/>
      <c r="M501" s="25"/>
      <c r="N501" s="25"/>
      <c r="O501" s="25"/>
      <c r="P501" s="25"/>
      <c r="Q501" s="25"/>
      <c r="R501" s="25"/>
      <c r="S501" s="25"/>
      <c r="T501" s="25"/>
      <c r="U501" s="25"/>
      <c r="V501" s="25"/>
      <c r="W501" s="25"/>
      <c r="X501" s="25"/>
      <c r="Y501" s="25"/>
      <c r="Z501" s="25"/>
    </row>
    <row r="502" spans="1:26" ht="12" customHeight="1">
      <c r="A502" s="25"/>
      <c r="B502" s="25"/>
      <c r="C502" s="25"/>
      <c r="D502" s="25"/>
      <c r="E502" s="25"/>
      <c r="F502" s="25"/>
      <c r="G502" s="25"/>
      <c r="H502" s="25"/>
      <c r="I502" s="25"/>
      <c r="J502" s="25"/>
      <c r="K502" s="25"/>
      <c r="L502" s="25"/>
      <c r="M502" s="25"/>
      <c r="N502" s="25"/>
      <c r="O502" s="25"/>
      <c r="P502" s="25"/>
      <c r="Q502" s="25"/>
      <c r="R502" s="25"/>
      <c r="S502" s="25"/>
      <c r="T502" s="25"/>
      <c r="U502" s="25"/>
      <c r="V502" s="25"/>
      <c r="W502" s="25"/>
      <c r="X502" s="25"/>
      <c r="Y502" s="25"/>
      <c r="Z502" s="25"/>
    </row>
    <row r="503" spans="1:26" ht="12" customHeight="1">
      <c r="A503" s="25"/>
      <c r="B503" s="25"/>
      <c r="C503" s="25"/>
      <c r="D503" s="25"/>
      <c r="E503" s="25"/>
      <c r="F503" s="25"/>
      <c r="G503" s="25"/>
      <c r="H503" s="25"/>
      <c r="I503" s="25"/>
      <c r="J503" s="25"/>
      <c r="K503" s="25"/>
      <c r="L503" s="25"/>
      <c r="M503" s="25"/>
      <c r="N503" s="25"/>
      <c r="O503" s="25"/>
      <c r="P503" s="25"/>
      <c r="Q503" s="25"/>
      <c r="R503" s="25"/>
      <c r="S503" s="25"/>
      <c r="T503" s="25"/>
      <c r="U503" s="25"/>
      <c r="V503" s="25"/>
      <c r="W503" s="25"/>
      <c r="X503" s="25"/>
      <c r="Y503" s="25"/>
      <c r="Z503" s="25"/>
    </row>
    <row r="504" spans="1:26" ht="12" customHeight="1">
      <c r="A504" s="25"/>
      <c r="B504" s="25"/>
      <c r="C504" s="25"/>
      <c r="D504" s="25"/>
      <c r="E504" s="25"/>
      <c r="F504" s="25"/>
      <c r="G504" s="25"/>
      <c r="H504" s="25"/>
      <c r="I504" s="25"/>
      <c r="J504" s="25"/>
      <c r="K504" s="25"/>
      <c r="L504" s="25"/>
      <c r="M504" s="25"/>
      <c r="N504" s="25"/>
      <c r="O504" s="25"/>
      <c r="P504" s="25"/>
      <c r="Q504" s="25"/>
      <c r="R504" s="25"/>
      <c r="S504" s="25"/>
      <c r="T504" s="25"/>
      <c r="U504" s="25"/>
      <c r="V504" s="25"/>
      <c r="W504" s="25"/>
      <c r="X504" s="25"/>
      <c r="Y504" s="25"/>
      <c r="Z504" s="25"/>
    </row>
    <row r="505" spans="1:26" ht="12" customHeight="1">
      <c r="A505" s="25"/>
      <c r="B505" s="25"/>
      <c r="C505" s="25"/>
      <c r="D505" s="25"/>
      <c r="E505" s="25"/>
      <c r="F505" s="25"/>
      <c r="G505" s="25"/>
      <c r="H505" s="25"/>
      <c r="I505" s="25"/>
      <c r="J505" s="25"/>
      <c r="K505" s="25"/>
      <c r="L505" s="25"/>
      <c r="M505" s="25"/>
      <c r="N505" s="25"/>
      <c r="O505" s="25"/>
      <c r="P505" s="25"/>
      <c r="Q505" s="25"/>
      <c r="R505" s="25"/>
      <c r="S505" s="25"/>
      <c r="T505" s="25"/>
      <c r="U505" s="25"/>
      <c r="V505" s="25"/>
      <c r="W505" s="25"/>
      <c r="X505" s="25"/>
      <c r="Y505" s="25"/>
      <c r="Z505" s="25"/>
    </row>
    <row r="506" spans="1:26" ht="12" customHeight="1">
      <c r="A506" s="25"/>
      <c r="B506" s="25"/>
      <c r="C506" s="25"/>
      <c r="D506" s="25"/>
      <c r="E506" s="25"/>
      <c r="F506" s="25"/>
      <c r="G506" s="25"/>
      <c r="H506" s="25"/>
      <c r="I506" s="25"/>
      <c r="J506" s="25"/>
      <c r="K506" s="25"/>
      <c r="L506" s="25"/>
      <c r="M506" s="25"/>
      <c r="N506" s="25"/>
      <c r="O506" s="25"/>
      <c r="P506" s="25"/>
      <c r="Q506" s="25"/>
      <c r="R506" s="25"/>
      <c r="S506" s="25"/>
      <c r="T506" s="25"/>
      <c r="U506" s="25"/>
      <c r="V506" s="25"/>
      <c r="W506" s="25"/>
      <c r="X506" s="25"/>
      <c r="Y506" s="25"/>
      <c r="Z506" s="25"/>
    </row>
    <row r="507" spans="1:26" ht="12" customHeight="1">
      <c r="A507" s="25"/>
      <c r="B507" s="25"/>
      <c r="C507" s="25"/>
      <c r="D507" s="25"/>
      <c r="E507" s="25"/>
      <c r="F507" s="25"/>
      <c r="G507" s="25"/>
      <c r="H507" s="25"/>
      <c r="I507" s="25"/>
      <c r="J507" s="25"/>
      <c r="K507" s="25"/>
      <c r="L507" s="25"/>
      <c r="M507" s="25"/>
      <c r="N507" s="25"/>
      <c r="O507" s="25"/>
      <c r="P507" s="25"/>
      <c r="Q507" s="25"/>
      <c r="R507" s="25"/>
      <c r="S507" s="25"/>
      <c r="T507" s="25"/>
      <c r="U507" s="25"/>
      <c r="V507" s="25"/>
      <c r="W507" s="25"/>
      <c r="X507" s="25"/>
      <c r="Y507" s="25"/>
      <c r="Z507" s="25"/>
    </row>
    <row r="508" spans="1:26" ht="12" customHeight="1">
      <c r="A508" s="25"/>
      <c r="B508" s="25"/>
      <c r="C508" s="25"/>
      <c r="D508" s="25"/>
      <c r="E508" s="25"/>
      <c r="F508" s="25"/>
      <c r="G508" s="25"/>
      <c r="H508" s="25"/>
      <c r="I508" s="25"/>
      <c r="J508" s="25"/>
      <c r="K508" s="25"/>
      <c r="L508" s="25"/>
      <c r="M508" s="25"/>
      <c r="N508" s="25"/>
      <c r="O508" s="25"/>
      <c r="P508" s="25"/>
      <c r="Q508" s="25"/>
      <c r="R508" s="25"/>
      <c r="S508" s="25"/>
      <c r="T508" s="25"/>
      <c r="U508" s="25"/>
      <c r="V508" s="25"/>
      <c r="W508" s="25"/>
      <c r="X508" s="25"/>
      <c r="Y508" s="25"/>
      <c r="Z508" s="25"/>
    </row>
    <row r="509" spans="1:26" ht="12" customHeight="1">
      <c r="A509" s="25"/>
      <c r="B509" s="25"/>
      <c r="C509" s="25"/>
      <c r="D509" s="25"/>
      <c r="E509" s="25"/>
      <c r="F509" s="25"/>
      <c r="G509" s="25"/>
      <c r="H509" s="25"/>
      <c r="I509" s="25"/>
      <c r="J509" s="25"/>
      <c r="K509" s="25"/>
      <c r="L509" s="25"/>
      <c r="M509" s="25"/>
      <c r="N509" s="25"/>
      <c r="O509" s="25"/>
      <c r="P509" s="25"/>
      <c r="Q509" s="25"/>
      <c r="R509" s="25"/>
      <c r="S509" s="25"/>
      <c r="T509" s="25"/>
      <c r="U509" s="25"/>
      <c r="V509" s="25"/>
      <c r="W509" s="25"/>
      <c r="X509" s="25"/>
      <c r="Y509" s="25"/>
      <c r="Z509" s="25"/>
    </row>
    <row r="510" spans="1:26" ht="12" customHeight="1">
      <c r="A510" s="25"/>
      <c r="B510" s="25"/>
      <c r="C510" s="25"/>
      <c r="D510" s="25"/>
      <c r="E510" s="25"/>
      <c r="F510" s="25"/>
      <c r="G510" s="25"/>
      <c r="H510" s="25"/>
      <c r="I510" s="25"/>
      <c r="J510" s="25"/>
      <c r="K510" s="25"/>
      <c r="L510" s="25"/>
      <c r="M510" s="25"/>
      <c r="N510" s="25"/>
      <c r="O510" s="25"/>
      <c r="P510" s="25"/>
      <c r="Q510" s="25"/>
      <c r="R510" s="25"/>
      <c r="S510" s="25"/>
      <c r="T510" s="25"/>
      <c r="U510" s="25"/>
      <c r="V510" s="25"/>
      <c r="W510" s="25"/>
      <c r="X510" s="25"/>
      <c r="Y510" s="25"/>
      <c r="Z510" s="25"/>
    </row>
    <row r="511" spans="1:26" ht="12" customHeight="1">
      <c r="A511" s="25"/>
      <c r="B511" s="25"/>
      <c r="C511" s="25"/>
      <c r="D511" s="25"/>
      <c r="E511" s="25"/>
      <c r="F511" s="25"/>
      <c r="G511" s="25"/>
      <c r="H511" s="25"/>
      <c r="I511" s="25"/>
      <c r="J511" s="25"/>
      <c r="K511" s="25"/>
      <c r="L511" s="25"/>
      <c r="M511" s="25"/>
      <c r="N511" s="25"/>
      <c r="O511" s="25"/>
      <c r="P511" s="25"/>
      <c r="Q511" s="25"/>
      <c r="R511" s="25"/>
      <c r="S511" s="25"/>
      <c r="T511" s="25"/>
      <c r="U511" s="25"/>
      <c r="V511" s="25"/>
      <c r="W511" s="25"/>
      <c r="X511" s="25"/>
      <c r="Y511" s="25"/>
      <c r="Z511" s="25"/>
    </row>
    <row r="512" spans="1:26" ht="12" customHeight="1">
      <c r="A512" s="25"/>
      <c r="B512" s="25"/>
      <c r="C512" s="25"/>
      <c r="D512" s="25"/>
      <c r="E512" s="25"/>
      <c r="F512" s="25"/>
      <c r="G512" s="25"/>
      <c r="H512" s="25"/>
      <c r="I512" s="25"/>
      <c r="J512" s="25"/>
      <c r="K512" s="25"/>
      <c r="L512" s="25"/>
      <c r="M512" s="25"/>
      <c r="N512" s="25"/>
      <c r="O512" s="25"/>
      <c r="P512" s="25"/>
      <c r="Q512" s="25"/>
      <c r="R512" s="25"/>
      <c r="S512" s="25"/>
      <c r="T512" s="25"/>
      <c r="U512" s="25"/>
      <c r="V512" s="25"/>
      <c r="W512" s="25"/>
      <c r="X512" s="25"/>
      <c r="Y512" s="25"/>
      <c r="Z512" s="25"/>
    </row>
    <row r="513" spans="1:26" ht="12" customHeight="1">
      <c r="A513" s="25"/>
      <c r="B513" s="25"/>
      <c r="C513" s="25"/>
      <c r="D513" s="25"/>
      <c r="E513" s="25"/>
      <c r="F513" s="25"/>
      <c r="G513" s="25"/>
      <c r="H513" s="25"/>
      <c r="I513" s="25"/>
      <c r="J513" s="25"/>
      <c r="K513" s="25"/>
      <c r="L513" s="25"/>
      <c r="M513" s="25"/>
      <c r="N513" s="25"/>
      <c r="O513" s="25"/>
      <c r="P513" s="25"/>
      <c r="Q513" s="25"/>
      <c r="R513" s="25"/>
      <c r="S513" s="25"/>
      <c r="T513" s="25"/>
      <c r="U513" s="25"/>
      <c r="V513" s="25"/>
      <c r="W513" s="25"/>
      <c r="X513" s="25"/>
      <c r="Y513" s="25"/>
      <c r="Z513" s="25"/>
    </row>
    <row r="514" spans="1:26" ht="12" customHeight="1">
      <c r="A514" s="25"/>
      <c r="B514" s="25"/>
      <c r="C514" s="25"/>
      <c r="D514" s="25"/>
      <c r="E514" s="25"/>
      <c r="F514" s="25"/>
      <c r="G514" s="25"/>
      <c r="H514" s="25"/>
      <c r="I514" s="25"/>
      <c r="J514" s="25"/>
      <c r="K514" s="25"/>
      <c r="L514" s="25"/>
      <c r="M514" s="25"/>
      <c r="N514" s="25"/>
      <c r="O514" s="25"/>
      <c r="P514" s="25"/>
      <c r="Q514" s="25"/>
      <c r="R514" s="25"/>
      <c r="S514" s="25"/>
      <c r="T514" s="25"/>
      <c r="U514" s="25"/>
      <c r="V514" s="25"/>
      <c r="W514" s="25"/>
      <c r="X514" s="25"/>
      <c r="Y514" s="25"/>
      <c r="Z514" s="25"/>
    </row>
    <row r="515" spans="1:26" ht="12" customHeight="1">
      <c r="A515" s="25"/>
      <c r="B515" s="25"/>
      <c r="C515" s="25"/>
      <c r="D515" s="25"/>
      <c r="E515" s="25"/>
      <c r="F515" s="25"/>
      <c r="G515" s="25"/>
      <c r="H515" s="25"/>
      <c r="I515" s="25"/>
      <c r="J515" s="25"/>
      <c r="K515" s="25"/>
      <c r="L515" s="25"/>
      <c r="M515" s="25"/>
      <c r="N515" s="25"/>
      <c r="O515" s="25"/>
      <c r="P515" s="25"/>
      <c r="Q515" s="25"/>
      <c r="R515" s="25"/>
      <c r="S515" s="25"/>
      <c r="T515" s="25"/>
      <c r="U515" s="25"/>
      <c r="V515" s="25"/>
      <c r="W515" s="25"/>
      <c r="X515" s="25"/>
      <c r="Y515" s="25"/>
      <c r="Z515" s="25"/>
    </row>
    <row r="516" spans="1:26" ht="12" customHeight="1">
      <c r="A516" s="25"/>
      <c r="B516" s="25"/>
      <c r="C516" s="25"/>
      <c r="D516" s="25"/>
      <c r="E516" s="25"/>
      <c r="F516" s="25"/>
      <c r="G516" s="25"/>
      <c r="H516" s="25"/>
      <c r="I516" s="25"/>
      <c r="J516" s="25"/>
      <c r="K516" s="25"/>
      <c r="L516" s="25"/>
      <c r="M516" s="25"/>
      <c r="N516" s="25"/>
      <c r="O516" s="25"/>
      <c r="P516" s="25"/>
      <c r="Q516" s="25"/>
      <c r="R516" s="25"/>
      <c r="S516" s="25"/>
      <c r="T516" s="25"/>
      <c r="U516" s="25"/>
      <c r="V516" s="25"/>
      <c r="W516" s="25"/>
      <c r="X516" s="25"/>
      <c r="Y516" s="25"/>
      <c r="Z516" s="25"/>
    </row>
    <row r="517" spans="1:26" ht="12" customHeight="1">
      <c r="A517" s="25"/>
      <c r="B517" s="25"/>
      <c r="C517" s="25"/>
      <c r="D517" s="25"/>
      <c r="E517" s="25"/>
      <c r="F517" s="25"/>
      <c r="G517" s="25"/>
      <c r="H517" s="25"/>
      <c r="I517" s="25"/>
      <c r="J517" s="25"/>
      <c r="K517" s="25"/>
      <c r="L517" s="25"/>
      <c r="M517" s="25"/>
      <c r="N517" s="25"/>
      <c r="O517" s="25"/>
      <c r="P517" s="25"/>
      <c r="Q517" s="25"/>
      <c r="R517" s="25"/>
      <c r="S517" s="25"/>
      <c r="T517" s="25"/>
      <c r="U517" s="25"/>
      <c r="V517" s="25"/>
      <c r="W517" s="25"/>
      <c r="X517" s="25"/>
      <c r="Y517" s="25"/>
      <c r="Z517" s="25"/>
    </row>
    <row r="518" spans="1:26" ht="12" customHeight="1">
      <c r="A518" s="25"/>
      <c r="B518" s="25"/>
      <c r="C518" s="25"/>
      <c r="D518" s="25"/>
      <c r="E518" s="25"/>
      <c r="F518" s="25"/>
      <c r="G518" s="25"/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5"/>
      <c r="S518" s="25"/>
      <c r="T518" s="25"/>
      <c r="U518" s="25"/>
      <c r="V518" s="25"/>
      <c r="W518" s="25"/>
      <c r="X518" s="25"/>
      <c r="Y518" s="25"/>
      <c r="Z518" s="25"/>
    </row>
    <row r="519" spans="1:26" ht="12" customHeight="1">
      <c r="A519" s="25"/>
      <c r="B519" s="25"/>
      <c r="C519" s="25"/>
      <c r="D519" s="25"/>
      <c r="E519" s="25"/>
      <c r="F519" s="25"/>
      <c r="G519" s="25"/>
      <c r="H519" s="25"/>
      <c r="I519" s="25"/>
      <c r="J519" s="25"/>
      <c r="K519" s="25"/>
      <c r="L519" s="25"/>
      <c r="M519" s="25"/>
      <c r="N519" s="25"/>
      <c r="O519" s="25"/>
      <c r="P519" s="25"/>
      <c r="Q519" s="25"/>
      <c r="R519" s="25"/>
      <c r="S519" s="25"/>
      <c r="T519" s="25"/>
      <c r="U519" s="25"/>
      <c r="V519" s="25"/>
      <c r="W519" s="25"/>
      <c r="X519" s="25"/>
      <c r="Y519" s="25"/>
      <c r="Z519" s="25"/>
    </row>
    <row r="520" spans="1:26" ht="12" customHeight="1">
      <c r="A520" s="25"/>
      <c r="B520" s="25"/>
      <c r="C520" s="25"/>
      <c r="D520" s="25"/>
      <c r="E520" s="25"/>
      <c r="F520" s="25"/>
      <c r="G520" s="25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5"/>
      <c r="T520" s="25"/>
      <c r="U520" s="25"/>
      <c r="V520" s="25"/>
      <c r="W520" s="25"/>
      <c r="X520" s="25"/>
      <c r="Y520" s="25"/>
      <c r="Z520" s="25"/>
    </row>
    <row r="521" spans="1:26" ht="12" customHeight="1">
      <c r="A521" s="25"/>
      <c r="B521" s="25"/>
      <c r="C521" s="25"/>
      <c r="D521" s="25"/>
      <c r="E521" s="25"/>
      <c r="F521" s="25"/>
      <c r="G521" s="25"/>
      <c r="H521" s="25"/>
      <c r="I521" s="25"/>
      <c r="J521" s="25"/>
      <c r="K521" s="25"/>
      <c r="L521" s="25"/>
      <c r="M521" s="25"/>
      <c r="N521" s="25"/>
      <c r="O521" s="25"/>
      <c r="P521" s="25"/>
      <c r="Q521" s="25"/>
      <c r="R521" s="25"/>
      <c r="S521" s="25"/>
      <c r="T521" s="25"/>
      <c r="U521" s="25"/>
      <c r="V521" s="25"/>
      <c r="W521" s="25"/>
      <c r="X521" s="25"/>
      <c r="Y521" s="25"/>
      <c r="Z521" s="25"/>
    </row>
    <row r="522" spans="1:26" ht="12" customHeight="1">
      <c r="A522" s="25"/>
      <c r="B522" s="25"/>
      <c r="C522" s="25"/>
      <c r="D522" s="25"/>
      <c r="E522" s="25"/>
      <c r="F522" s="25"/>
      <c r="G522" s="25"/>
      <c r="H522" s="25"/>
      <c r="I522" s="25"/>
      <c r="J522" s="25"/>
      <c r="K522" s="25"/>
      <c r="L522" s="25"/>
      <c r="M522" s="25"/>
      <c r="N522" s="25"/>
      <c r="O522" s="25"/>
      <c r="P522" s="25"/>
      <c r="Q522" s="25"/>
      <c r="R522" s="25"/>
      <c r="S522" s="25"/>
      <c r="T522" s="25"/>
      <c r="U522" s="25"/>
      <c r="V522" s="25"/>
      <c r="W522" s="25"/>
      <c r="X522" s="25"/>
      <c r="Y522" s="25"/>
      <c r="Z522" s="25"/>
    </row>
    <row r="523" spans="1:26" ht="12" customHeight="1">
      <c r="A523" s="25"/>
      <c r="B523" s="25"/>
      <c r="C523" s="25"/>
      <c r="D523" s="25"/>
      <c r="E523" s="25"/>
      <c r="F523" s="25"/>
      <c r="G523" s="25"/>
      <c r="H523" s="25"/>
      <c r="I523" s="25"/>
      <c r="J523" s="25"/>
      <c r="K523" s="25"/>
      <c r="L523" s="25"/>
      <c r="M523" s="25"/>
      <c r="N523" s="25"/>
      <c r="O523" s="25"/>
      <c r="P523" s="25"/>
      <c r="Q523" s="25"/>
      <c r="R523" s="25"/>
      <c r="S523" s="25"/>
      <c r="T523" s="25"/>
      <c r="U523" s="25"/>
      <c r="V523" s="25"/>
      <c r="W523" s="25"/>
      <c r="X523" s="25"/>
      <c r="Y523" s="25"/>
      <c r="Z523" s="25"/>
    </row>
    <row r="524" spans="1:26" ht="12" customHeight="1">
      <c r="A524" s="25"/>
      <c r="B524" s="25"/>
      <c r="C524" s="25"/>
      <c r="D524" s="25"/>
      <c r="E524" s="25"/>
      <c r="F524" s="25"/>
      <c r="G524" s="25"/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5"/>
      <c r="S524" s="25"/>
      <c r="T524" s="25"/>
      <c r="U524" s="25"/>
      <c r="V524" s="25"/>
      <c r="W524" s="25"/>
      <c r="X524" s="25"/>
      <c r="Y524" s="25"/>
      <c r="Z524" s="25"/>
    </row>
    <row r="525" spans="1:26" ht="12" customHeight="1">
      <c r="A525" s="25"/>
      <c r="B525" s="25"/>
      <c r="C525" s="25"/>
      <c r="D525" s="25"/>
      <c r="E525" s="25"/>
      <c r="F525" s="25"/>
      <c r="G525" s="25"/>
      <c r="H525" s="25"/>
      <c r="I525" s="25"/>
      <c r="J525" s="25"/>
      <c r="K525" s="25"/>
      <c r="L525" s="25"/>
      <c r="M525" s="25"/>
      <c r="N525" s="25"/>
      <c r="O525" s="25"/>
      <c r="P525" s="25"/>
      <c r="Q525" s="25"/>
      <c r="R525" s="25"/>
      <c r="S525" s="25"/>
      <c r="T525" s="25"/>
      <c r="U525" s="25"/>
      <c r="V525" s="25"/>
      <c r="W525" s="25"/>
      <c r="X525" s="25"/>
      <c r="Y525" s="25"/>
      <c r="Z525" s="25"/>
    </row>
    <row r="526" spans="1:26" ht="12" customHeight="1">
      <c r="A526" s="25"/>
      <c r="B526" s="25"/>
      <c r="C526" s="25"/>
      <c r="D526" s="25"/>
      <c r="E526" s="25"/>
      <c r="F526" s="25"/>
      <c r="G526" s="25"/>
      <c r="H526" s="25"/>
      <c r="I526" s="25"/>
      <c r="J526" s="25"/>
      <c r="K526" s="25"/>
      <c r="L526" s="25"/>
      <c r="M526" s="25"/>
      <c r="N526" s="25"/>
      <c r="O526" s="25"/>
      <c r="P526" s="25"/>
      <c r="Q526" s="25"/>
      <c r="R526" s="25"/>
      <c r="S526" s="25"/>
      <c r="T526" s="25"/>
      <c r="U526" s="25"/>
      <c r="V526" s="25"/>
      <c r="W526" s="25"/>
      <c r="X526" s="25"/>
      <c r="Y526" s="25"/>
      <c r="Z526" s="25"/>
    </row>
    <row r="527" spans="1:26" ht="12" customHeight="1">
      <c r="A527" s="25"/>
      <c r="B527" s="25"/>
      <c r="C527" s="25"/>
      <c r="D527" s="25"/>
      <c r="E527" s="25"/>
      <c r="F527" s="25"/>
      <c r="G527" s="25"/>
      <c r="H527" s="25"/>
      <c r="I527" s="25"/>
      <c r="J527" s="25"/>
      <c r="K527" s="25"/>
      <c r="L527" s="25"/>
      <c r="M527" s="25"/>
      <c r="N527" s="25"/>
      <c r="O527" s="25"/>
      <c r="P527" s="25"/>
      <c r="Q527" s="25"/>
      <c r="R527" s="25"/>
      <c r="S527" s="25"/>
      <c r="T527" s="25"/>
      <c r="U527" s="25"/>
      <c r="V527" s="25"/>
      <c r="W527" s="25"/>
      <c r="X527" s="25"/>
      <c r="Y527" s="25"/>
      <c r="Z527" s="25"/>
    </row>
    <row r="528" spans="1:26" ht="12" customHeight="1">
      <c r="A528" s="25"/>
      <c r="B528" s="25"/>
      <c r="C528" s="25"/>
      <c r="D528" s="25"/>
      <c r="E528" s="25"/>
      <c r="F528" s="25"/>
      <c r="G528" s="25"/>
      <c r="H528" s="25"/>
      <c r="I528" s="25"/>
      <c r="J528" s="25"/>
      <c r="K528" s="25"/>
      <c r="L528" s="25"/>
      <c r="M528" s="25"/>
      <c r="N528" s="25"/>
      <c r="O528" s="25"/>
      <c r="P528" s="25"/>
      <c r="Q528" s="25"/>
      <c r="R528" s="25"/>
      <c r="S528" s="25"/>
      <c r="T528" s="25"/>
      <c r="U528" s="25"/>
      <c r="V528" s="25"/>
      <c r="W528" s="25"/>
      <c r="X528" s="25"/>
      <c r="Y528" s="25"/>
      <c r="Z528" s="25"/>
    </row>
    <row r="529" spans="1:26" ht="12" customHeight="1">
      <c r="A529" s="25"/>
      <c r="B529" s="25"/>
      <c r="C529" s="25"/>
      <c r="D529" s="25"/>
      <c r="E529" s="25"/>
      <c r="F529" s="25"/>
      <c r="G529" s="25"/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25"/>
      <c r="S529" s="25"/>
      <c r="T529" s="25"/>
      <c r="U529" s="25"/>
      <c r="V529" s="25"/>
      <c r="W529" s="25"/>
      <c r="X529" s="25"/>
      <c r="Y529" s="25"/>
      <c r="Z529" s="25"/>
    </row>
    <row r="530" spans="1:26" ht="12" customHeight="1">
      <c r="A530" s="25"/>
      <c r="B530" s="25"/>
      <c r="C530" s="25"/>
      <c r="D530" s="25"/>
      <c r="E530" s="25"/>
      <c r="F530" s="25"/>
      <c r="G530" s="25"/>
      <c r="H530" s="25"/>
      <c r="I530" s="25"/>
      <c r="J530" s="25"/>
      <c r="K530" s="25"/>
      <c r="L530" s="25"/>
      <c r="M530" s="25"/>
      <c r="N530" s="25"/>
      <c r="O530" s="25"/>
      <c r="P530" s="25"/>
      <c r="Q530" s="25"/>
      <c r="R530" s="25"/>
      <c r="S530" s="25"/>
      <c r="T530" s="25"/>
      <c r="U530" s="25"/>
      <c r="V530" s="25"/>
      <c r="W530" s="25"/>
      <c r="X530" s="25"/>
      <c r="Y530" s="25"/>
      <c r="Z530" s="25"/>
    </row>
    <row r="531" spans="1:26" ht="12" customHeight="1">
      <c r="A531" s="25"/>
      <c r="B531" s="25"/>
      <c r="C531" s="25"/>
      <c r="D531" s="25"/>
      <c r="E531" s="25"/>
      <c r="F531" s="25"/>
      <c r="G531" s="25"/>
      <c r="H531" s="25"/>
      <c r="I531" s="25"/>
      <c r="J531" s="25"/>
      <c r="K531" s="25"/>
      <c r="L531" s="25"/>
      <c r="M531" s="25"/>
      <c r="N531" s="25"/>
      <c r="O531" s="25"/>
      <c r="P531" s="25"/>
      <c r="Q531" s="25"/>
      <c r="R531" s="25"/>
      <c r="S531" s="25"/>
      <c r="T531" s="25"/>
      <c r="U531" s="25"/>
      <c r="V531" s="25"/>
      <c r="W531" s="25"/>
      <c r="X531" s="25"/>
      <c r="Y531" s="25"/>
      <c r="Z531" s="25"/>
    </row>
    <row r="532" spans="1:26" ht="12" customHeight="1">
      <c r="A532" s="25"/>
      <c r="B532" s="25"/>
      <c r="C532" s="25"/>
      <c r="D532" s="25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25"/>
    </row>
    <row r="533" spans="1:26" ht="12" customHeight="1">
      <c r="A533" s="25"/>
      <c r="B533" s="25"/>
      <c r="C533" s="25"/>
      <c r="D533" s="25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5"/>
      <c r="P533" s="25"/>
      <c r="Q533" s="25"/>
      <c r="R533" s="25"/>
      <c r="S533" s="25"/>
      <c r="T533" s="25"/>
      <c r="U533" s="25"/>
      <c r="V533" s="25"/>
      <c r="W533" s="25"/>
      <c r="X533" s="25"/>
      <c r="Y533" s="25"/>
      <c r="Z533" s="25"/>
    </row>
    <row r="534" spans="1:26" ht="12" customHeight="1">
      <c r="A534" s="25"/>
      <c r="B534" s="25"/>
      <c r="C534" s="25"/>
      <c r="D534" s="25"/>
      <c r="E534" s="25"/>
      <c r="F534" s="25"/>
      <c r="G534" s="25"/>
      <c r="H534" s="25"/>
      <c r="I534" s="25"/>
      <c r="J534" s="25"/>
      <c r="K534" s="25"/>
      <c r="L534" s="25"/>
      <c r="M534" s="25"/>
      <c r="N534" s="25"/>
      <c r="O534" s="25"/>
      <c r="P534" s="25"/>
      <c r="Q534" s="25"/>
      <c r="R534" s="25"/>
      <c r="S534" s="25"/>
      <c r="T534" s="25"/>
      <c r="U534" s="25"/>
      <c r="V534" s="25"/>
      <c r="W534" s="25"/>
      <c r="X534" s="25"/>
      <c r="Y534" s="25"/>
      <c r="Z534" s="25"/>
    </row>
    <row r="535" spans="1:26" ht="12" customHeight="1">
      <c r="A535" s="25"/>
      <c r="B535" s="25"/>
      <c r="C535" s="25"/>
      <c r="D535" s="25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25"/>
      <c r="Q535" s="25"/>
      <c r="R535" s="25"/>
      <c r="S535" s="25"/>
      <c r="T535" s="25"/>
      <c r="U535" s="25"/>
      <c r="V535" s="25"/>
      <c r="W535" s="25"/>
      <c r="X535" s="25"/>
      <c r="Y535" s="25"/>
      <c r="Z535" s="25"/>
    </row>
    <row r="536" spans="1:26" ht="12" customHeight="1">
      <c r="A536" s="25"/>
      <c r="B536" s="25"/>
      <c r="C536" s="25"/>
      <c r="D536" s="25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  <c r="P536" s="25"/>
      <c r="Q536" s="25"/>
      <c r="R536" s="25"/>
      <c r="S536" s="25"/>
      <c r="T536" s="25"/>
      <c r="U536" s="25"/>
      <c r="V536" s="25"/>
      <c r="W536" s="25"/>
      <c r="X536" s="25"/>
      <c r="Y536" s="25"/>
      <c r="Z536" s="25"/>
    </row>
    <row r="537" spans="1:26" ht="12" customHeight="1">
      <c r="A537" s="25"/>
      <c r="B537" s="25"/>
      <c r="C537" s="25"/>
      <c r="D537" s="25"/>
      <c r="E537" s="25"/>
      <c r="F537" s="25"/>
      <c r="G537" s="25"/>
      <c r="H537" s="25"/>
      <c r="I537" s="25"/>
      <c r="J537" s="25"/>
      <c r="K537" s="25"/>
      <c r="L537" s="25"/>
      <c r="M537" s="25"/>
      <c r="N537" s="25"/>
      <c r="O537" s="25"/>
      <c r="P537" s="25"/>
      <c r="Q537" s="25"/>
      <c r="R537" s="25"/>
      <c r="S537" s="25"/>
      <c r="T537" s="25"/>
      <c r="U537" s="25"/>
      <c r="V537" s="25"/>
      <c r="W537" s="25"/>
      <c r="X537" s="25"/>
      <c r="Y537" s="25"/>
      <c r="Z537" s="25"/>
    </row>
    <row r="538" spans="1:26" ht="12" customHeight="1">
      <c r="A538" s="25"/>
      <c r="B538" s="25"/>
      <c r="C538" s="25"/>
      <c r="D538" s="25"/>
      <c r="E538" s="25"/>
      <c r="F538" s="25"/>
      <c r="G538" s="25"/>
      <c r="H538" s="25"/>
      <c r="I538" s="25"/>
      <c r="J538" s="25"/>
      <c r="K538" s="25"/>
      <c r="L538" s="25"/>
      <c r="M538" s="25"/>
      <c r="N538" s="25"/>
      <c r="O538" s="25"/>
      <c r="P538" s="25"/>
      <c r="Q538" s="25"/>
      <c r="R538" s="25"/>
      <c r="S538" s="25"/>
      <c r="T538" s="25"/>
      <c r="U538" s="25"/>
      <c r="V538" s="25"/>
      <c r="W538" s="25"/>
      <c r="X538" s="25"/>
      <c r="Y538" s="25"/>
      <c r="Z538" s="25"/>
    </row>
    <row r="539" spans="1:26" ht="12" customHeight="1">
      <c r="A539" s="25"/>
      <c r="B539" s="25"/>
      <c r="C539" s="25"/>
      <c r="D539" s="25"/>
      <c r="E539" s="25"/>
      <c r="F539" s="25"/>
      <c r="G539" s="25"/>
      <c r="H539" s="25"/>
      <c r="I539" s="25"/>
      <c r="J539" s="25"/>
      <c r="K539" s="25"/>
      <c r="L539" s="25"/>
      <c r="M539" s="25"/>
      <c r="N539" s="25"/>
      <c r="O539" s="25"/>
      <c r="P539" s="25"/>
      <c r="Q539" s="25"/>
      <c r="R539" s="25"/>
      <c r="S539" s="25"/>
      <c r="T539" s="25"/>
      <c r="U539" s="25"/>
      <c r="V539" s="25"/>
      <c r="W539" s="25"/>
      <c r="X539" s="25"/>
      <c r="Y539" s="25"/>
      <c r="Z539" s="25"/>
    </row>
    <row r="540" spans="1:26" ht="12" customHeight="1">
      <c r="A540" s="25"/>
      <c r="B540" s="25"/>
      <c r="C540" s="25"/>
      <c r="D540" s="25"/>
      <c r="E540" s="25"/>
      <c r="F540" s="25"/>
      <c r="G540" s="25"/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5"/>
      <c r="S540" s="25"/>
      <c r="T540" s="25"/>
      <c r="U540" s="25"/>
      <c r="V540" s="25"/>
      <c r="W540" s="25"/>
      <c r="X540" s="25"/>
      <c r="Y540" s="25"/>
      <c r="Z540" s="25"/>
    </row>
    <row r="541" spans="1:26" ht="12" customHeight="1">
      <c r="A541" s="25"/>
      <c r="B541" s="25"/>
      <c r="C541" s="25"/>
      <c r="D541" s="25"/>
      <c r="E541" s="25"/>
      <c r="F541" s="25"/>
      <c r="G541" s="25"/>
      <c r="H541" s="25"/>
      <c r="I541" s="25"/>
      <c r="J541" s="25"/>
      <c r="K541" s="25"/>
      <c r="L541" s="25"/>
      <c r="M541" s="25"/>
      <c r="N541" s="25"/>
      <c r="O541" s="25"/>
      <c r="P541" s="25"/>
      <c r="Q541" s="25"/>
      <c r="R541" s="25"/>
      <c r="S541" s="25"/>
      <c r="T541" s="25"/>
      <c r="U541" s="25"/>
      <c r="V541" s="25"/>
      <c r="W541" s="25"/>
      <c r="X541" s="25"/>
      <c r="Y541" s="25"/>
      <c r="Z541" s="25"/>
    </row>
    <row r="542" spans="1:26" ht="12" customHeight="1">
      <c r="A542" s="25"/>
      <c r="B542" s="25"/>
      <c r="C542" s="25"/>
      <c r="D542" s="25"/>
      <c r="E542" s="25"/>
      <c r="F542" s="25"/>
      <c r="G542" s="25"/>
      <c r="H542" s="25"/>
      <c r="I542" s="25"/>
      <c r="J542" s="25"/>
      <c r="K542" s="25"/>
      <c r="L542" s="25"/>
      <c r="M542" s="25"/>
      <c r="N542" s="25"/>
      <c r="O542" s="25"/>
      <c r="P542" s="25"/>
      <c r="Q542" s="25"/>
      <c r="R542" s="25"/>
      <c r="S542" s="25"/>
      <c r="T542" s="25"/>
      <c r="U542" s="25"/>
      <c r="V542" s="25"/>
      <c r="W542" s="25"/>
      <c r="X542" s="25"/>
      <c r="Y542" s="25"/>
      <c r="Z542" s="25"/>
    </row>
    <row r="543" spans="1:26" ht="12" customHeight="1">
      <c r="A543" s="25"/>
      <c r="B543" s="25"/>
      <c r="C543" s="25"/>
      <c r="D543" s="25"/>
      <c r="E543" s="25"/>
      <c r="F543" s="25"/>
      <c r="G543" s="25"/>
      <c r="H543" s="25"/>
      <c r="I543" s="25"/>
      <c r="J543" s="25"/>
      <c r="K543" s="25"/>
      <c r="L543" s="25"/>
      <c r="M543" s="25"/>
      <c r="N543" s="25"/>
      <c r="O543" s="25"/>
      <c r="P543" s="25"/>
      <c r="Q543" s="25"/>
      <c r="R543" s="25"/>
      <c r="S543" s="25"/>
      <c r="T543" s="25"/>
      <c r="U543" s="25"/>
      <c r="V543" s="25"/>
      <c r="W543" s="25"/>
      <c r="X543" s="25"/>
      <c r="Y543" s="25"/>
      <c r="Z543" s="25"/>
    </row>
    <row r="544" spans="1:26" ht="12" customHeight="1">
      <c r="A544" s="25"/>
      <c r="B544" s="25"/>
      <c r="C544" s="25"/>
      <c r="D544" s="25"/>
      <c r="E544" s="25"/>
      <c r="F544" s="25"/>
      <c r="G544" s="25"/>
      <c r="H544" s="25"/>
      <c r="I544" s="25"/>
      <c r="J544" s="25"/>
      <c r="K544" s="25"/>
      <c r="L544" s="25"/>
      <c r="M544" s="25"/>
      <c r="N544" s="25"/>
      <c r="O544" s="25"/>
      <c r="P544" s="25"/>
      <c r="Q544" s="25"/>
      <c r="R544" s="25"/>
      <c r="S544" s="25"/>
      <c r="T544" s="25"/>
      <c r="U544" s="25"/>
      <c r="V544" s="25"/>
      <c r="W544" s="25"/>
      <c r="X544" s="25"/>
      <c r="Y544" s="25"/>
      <c r="Z544" s="25"/>
    </row>
    <row r="545" spans="1:26" ht="12" customHeight="1">
      <c r="A545" s="25"/>
      <c r="B545" s="25"/>
      <c r="C545" s="25"/>
      <c r="D545" s="25"/>
      <c r="E545" s="25"/>
      <c r="F545" s="25"/>
      <c r="G545" s="25"/>
      <c r="H545" s="25"/>
      <c r="I545" s="25"/>
      <c r="J545" s="25"/>
      <c r="K545" s="25"/>
      <c r="L545" s="25"/>
      <c r="M545" s="25"/>
      <c r="N545" s="25"/>
      <c r="O545" s="25"/>
      <c r="P545" s="25"/>
      <c r="Q545" s="25"/>
      <c r="R545" s="25"/>
      <c r="S545" s="25"/>
      <c r="T545" s="25"/>
      <c r="U545" s="25"/>
      <c r="V545" s="25"/>
      <c r="W545" s="25"/>
      <c r="X545" s="25"/>
      <c r="Y545" s="25"/>
      <c r="Z545" s="25"/>
    </row>
    <row r="546" spans="1:26" ht="12" customHeight="1">
      <c r="A546" s="25"/>
      <c r="B546" s="25"/>
      <c r="C546" s="25"/>
      <c r="D546" s="25"/>
      <c r="E546" s="25"/>
      <c r="F546" s="25"/>
      <c r="G546" s="25"/>
      <c r="H546" s="25"/>
      <c r="I546" s="25"/>
      <c r="J546" s="25"/>
      <c r="K546" s="25"/>
      <c r="L546" s="25"/>
      <c r="M546" s="25"/>
      <c r="N546" s="25"/>
      <c r="O546" s="25"/>
      <c r="P546" s="25"/>
      <c r="Q546" s="25"/>
      <c r="R546" s="25"/>
      <c r="S546" s="25"/>
      <c r="T546" s="25"/>
      <c r="U546" s="25"/>
      <c r="V546" s="25"/>
      <c r="W546" s="25"/>
      <c r="X546" s="25"/>
      <c r="Y546" s="25"/>
      <c r="Z546" s="25"/>
    </row>
    <row r="547" spans="1:26" ht="12" customHeight="1">
      <c r="A547" s="25"/>
      <c r="B547" s="25"/>
      <c r="C547" s="25"/>
      <c r="D547" s="25"/>
      <c r="E547" s="25"/>
      <c r="F547" s="25"/>
      <c r="G547" s="25"/>
      <c r="H547" s="25"/>
      <c r="I547" s="25"/>
      <c r="J547" s="25"/>
      <c r="K547" s="25"/>
      <c r="L547" s="25"/>
      <c r="M547" s="25"/>
      <c r="N547" s="25"/>
      <c r="O547" s="25"/>
      <c r="P547" s="25"/>
      <c r="Q547" s="25"/>
      <c r="R547" s="25"/>
      <c r="S547" s="25"/>
      <c r="T547" s="25"/>
      <c r="U547" s="25"/>
      <c r="V547" s="25"/>
      <c r="W547" s="25"/>
      <c r="X547" s="25"/>
      <c r="Y547" s="25"/>
      <c r="Z547" s="25"/>
    </row>
    <row r="548" spans="1:26" ht="12" customHeight="1">
      <c r="A548" s="25"/>
      <c r="B548" s="25"/>
      <c r="C548" s="25"/>
      <c r="D548" s="25"/>
      <c r="E548" s="25"/>
      <c r="F548" s="25"/>
      <c r="G548" s="25"/>
      <c r="H548" s="25"/>
      <c r="I548" s="25"/>
      <c r="J548" s="25"/>
      <c r="K548" s="25"/>
      <c r="L548" s="25"/>
      <c r="M548" s="25"/>
      <c r="N548" s="25"/>
      <c r="O548" s="25"/>
      <c r="P548" s="25"/>
      <c r="Q548" s="25"/>
      <c r="R548" s="25"/>
      <c r="S548" s="25"/>
      <c r="T548" s="25"/>
      <c r="U548" s="25"/>
      <c r="V548" s="25"/>
      <c r="W548" s="25"/>
      <c r="X548" s="25"/>
      <c r="Y548" s="25"/>
      <c r="Z548" s="25"/>
    </row>
    <row r="549" spans="1:26" ht="12" customHeight="1">
      <c r="A549" s="25"/>
      <c r="B549" s="25"/>
      <c r="C549" s="25"/>
      <c r="D549" s="25"/>
      <c r="E549" s="25"/>
      <c r="F549" s="25"/>
      <c r="G549" s="25"/>
      <c r="H549" s="25"/>
      <c r="I549" s="25"/>
      <c r="J549" s="25"/>
      <c r="K549" s="25"/>
      <c r="L549" s="25"/>
      <c r="M549" s="25"/>
      <c r="N549" s="25"/>
      <c r="O549" s="25"/>
      <c r="P549" s="25"/>
      <c r="Q549" s="25"/>
      <c r="R549" s="25"/>
      <c r="S549" s="25"/>
      <c r="T549" s="25"/>
      <c r="U549" s="25"/>
      <c r="V549" s="25"/>
      <c r="W549" s="25"/>
      <c r="X549" s="25"/>
      <c r="Y549" s="25"/>
      <c r="Z549" s="25"/>
    </row>
    <row r="550" spans="1:26" ht="12" customHeight="1">
      <c r="A550" s="25"/>
      <c r="B550" s="25"/>
      <c r="C550" s="25"/>
      <c r="D550" s="25"/>
      <c r="E550" s="25"/>
      <c r="F550" s="25"/>
      <c r="G550" s="25"/>
      <c r="H550" s="25"/>
      <c r="I550" s="25"/>
      <c r="J550" s="25"/>
      <c r="K550" s="25"/>
      <c r="L550" s="25"/>
      <c r="M550" s="25"/>
      <c r="N550" s="25"/>
      <c r="O550" s="25"/>
      <c r="P550" s="25"/>
      <c r="Q550" s="25"/>
      <c r="R550" s="25"/>
      <c r="S550" s="25"/>
      <c r="T550" s="25"/>
      <c r="U550" s="25"/>
      <c r="V550" s="25"/>
      <c r="W550" s="25"/>
      <c r="X550" s="25"/>
      <c r="Y550" s="25"/>
      <c r="Z550" s="25"/>
    </row>
    <row r="551" spans="1:26" ht="12" customHeight="1">
      <c r="A551" s="25"/>
      <c r="B551" s="25"/>
      <c r="C551" s="25"/>
      <c r="D551" s="25"/>
      <c r="E551" s="25"/>
      <c r="F551" s="25"/>
      <c r="G551" s="25"/>
      <c r="H551" s="25"/>
      <c r="I551" s="25"/>
      <c r="J551" s="25"/>
      <c r="K551" s="25"/>
      <c r="L551" s="25"/>
      <c r="M551" s="25"/>
      <c r="N551" s="25"/>
      <c r="O551" s="25"/>
      <c r="P551" s="25"/>
      <c r="Q551" s="25"/>
      <c r="R551" s="25"/>
      <c r="S551" s="25"/>
      <c r="T551" s="25"/>
      <c r="U551" s="25"/>
      <c r="V551" s="25"/>
      <c r="W551" s="25"/>
      <c r="X551" s="25"/>
      <c r="Y551" s="25"/>
      <c r="Z551" s="25"/>
    </row>
    <row r="552" spans="1:26" ht="12" customHeight="1">
      <c r="A552" s="25"/>
      <c r="B552" s="25"/>
      <c r="C552" s="25"/>
      <c r="D552" s="25"/>
      <c r="E552" s="25"/>
      <c r="F552" s="25"/>
      <c r="G552" s="25"/>
      <c r="H552" s="25"/>
      <c r="I552" s="25"/>
      <c r="J552" s="25"/>
      <c r="K552" s="25"/>
      <c r="L552" s="25"/>
      <c r="M552" s="25"/>
      <c r="N552" s="25"/>
      <c r="O552" s="25"/>
      <c r="P552" s="25"/>
      <c r="Q552" s="25"/>
      <c r="R552" s="25"/>
      <c r="S552" s="25"/>
      <c r="T552" s="25"/>
      <c r="U552" s="25"/>
      <c r="V552" s="25"/>
      <c r="W552" s="25"/>
      <c r="X552" s="25"/>
      <c r="Y552" s="25"/>
      <c r="Z552" s="25"/>
    </row>
    <row r="553" spans="1:26" ht="12" customHeight="1">
      <c r="A553" s="25"/>
      <c r="B553" s="25"/>
      <c r="C553" s="25"/>
      <c r="D553" s="25"/>
      <c r="E553" s="25"/>
      <c r="F553" s="25"/>
      <c r="G553" s="25"/>
      <c r="H553" s="25"/>
      <c r="I553" s="25"/>
      <c r="J553" s="25"/>
      <c r="K553" s="25"/>
      <c r="L553" s="25"/>
      <c r="M553" s="25"/>
      <c r="N553" s="25"/>
      <c r="O553" s="25"/>
      <c r="P553" s="25"/>
      <c r="Q553" s="25"/>
      <c r="R553" s="25"/>
      <c r="S553" s="25"/>
      <c r="T553" s="25"/>
      <c r="U553" s="25"/>
      <c r="V553" s="25"/>
      <c r="W553" s="25"/>
      <c r="X553" s="25"/>
      <c r="Y553" s="25"/>
      <c r="Z553" s="25"/>
    </row>
    <row r="554" spans="1:26" ht="12" customHeight="1">
      <c r="A554" s="25"/>
      <c r="B554" s="25"/>
      <c r="C554" s="25"/>
      <c r="D554" s="25"/>
      <c r="E554" s="25"/>
      <c r="F554" s="25"/>
      <c r="G554" s="25"/>
      <c r="H554" s="25"/>
      <c r="I554" s="25"/>
      <c r="J554" s="25"/>
      <c r="K554" s="25"/>
      <c r="L554" s="25"/>
      <c r="M554" s="25"/>
      <c r="N554" s="25"/>
      <c r="O554" s="25"/>
      <c r="P554" s="25"/>
      <c r="Q554" s="25"/>
      <c r="R554" s="25"/>
      <c r="S554" s="25"/>
      <c r="T554" s="25"/>
      <c r="U554" s="25"/>
      <c r="V554" s="25"/>
      <c r="W554" s="25"/>
      <c r="X554" s="25"/>
      <c r="Y554" s="25"/>
      <c r="Z554" s="25"/>
    </row>
    <row r="555" spans="1:26" ht="12" customHeight="1">
      <c r="A555" s="25"/>
      <c r="B555" s="25"/>
      <c r="C555" s="25"/>
      <c r="D555" s="25"/>
      <c r="E555" s="25"/>
      <c r="F555" s="25"/>
      <c r="G555" s="25"/>
      <c r="H555" s="25"/>
      <c r="I555" s="25"/>
      <c r="J555" s="25"/>
      <c r="K555" s="25"/>
      <c r="L555" s="25"/>
      <c r="M555" s="25"/>
      <c r="N555" s="25"/>
      <c r="O555" s="25"/>
      <c r="P555" s="25"/>
      <c r="Q555" s="25"/>
      <c r="R555" s="25"/>
      <c r="S555" s="25"/>
      <c r="T555" s="25"/>
      <c r="U555" s="25"/>
      <c r="V555" s="25"/>
      <c r="W555" s="25"/>
      <c r="X555" s="25"/>
      <c r="Y555" s="25"/>
      <c r="Z555" s="25"/>
    </row>
    <row r="556" spans="1:26" ht="12" customHeight="1">
      <c r="A556" s="25"/>
      <c r="B556" s="25"/>
      <c r="C556" s="25"/>
      <c r="D556" s="25"/>
      <c r="E556" s="25"/>
      <c r="F556" s="25"/>
      <c r="G556" s="25"/>
      <c r="H556" s="25"/>
      <c r="I556" s="25"/>
      <c r="J556" s="25"/>
      <c r="K556" s="25"/>
      <c r="L556" s="25"/>
      <c r="M556" s="25"/>
      <c r="N556" s="25"/>
      <c r="O556" s="25"/>
      <c r="P556" s="25"/>
      <c r="Q556" s="25"/>
      <c r="R556" s="25"/>
      <c r="S556" s="25"/>
      <c r="T556" s="25"/>
      <c r="U556" s="25"/>
      <c r="V556" s="25"/>
      <c r="W556" s="25"/>
      <c r="X556" s="25"/>
      <c r="Y556" s="25"/>
      <c r="Z556" s="25"/>
    </row>
    <row r="557" spans="1:26" ht="12" customHeight="1">
      <c r="A557" s="25"/>
      <c r="B557" s="25"/>
      <c r="C557" s="25"/>
      <c r="D557" s="25"/>
      <c r="E557" s="25"/>
      <c r="F557" s="25"/>
      <c r="G557" s="25"/>
      <c r="H557" s="25"/>
      <c r="I557" s="25"/>
      <c r="J557" s="25"/>
      <c r="K557" s="25"/>
      <c r="L557" s="25"/>
      <c r="M557" s="25"/>
      <c r="N557" s="25"/>
      <c r="O557" s="25"/>
      <c r="P557" s="25"/>
      <c r="Q557" s="25"/>
      <c r="R557" s="25"/>
      <c r="S557" s="25"/>
      <c r="T557" s="25"/>
      <c r="U557" s="25"/>
      <c r="V557" s="25"/>
      <c r="W557" s="25"/>
      <c r="X557" s="25"/>
      <c r="Y557" s="25"/>
      <c r="Z557" s="25"/>
    </row>
    <row r="558" spans="1:26" ht="12" customHeight="1">
      <c r="A558" s="25"/>
      <c r="B558" s="25"/>
      <c r="C558" s="25"/>
      <c r="D558" s="25"/>
      <c r="E558" s="25"/>
      <c r="F558" s="25"/>
      <c r="G558" s="25"/>
      <c r="H558" s="25"/>
      <c r="I558" s="25"/>
      <c r="J558" s="25"/>
      <c r="K558" s="25"/>
      <c r="L558" s="25"/>
      <c r="M558" s="25"/>
      <c r="N558" s="25"/>
      <c r="O558" s="25"/>
      <c r="P558" s="25"/>
      <c r="Q558" s="25"/>
      <c r="R558" s="25"/>
      <c r="S558" s="25"/>
      <c r="T558" s="25"/>
      <c r="U558" s="25"/>
      <c r="V558" s="25"/>
      <c r="W558" s="25"/>
      <c r="X558" s="25"/>
      <c r="Y558" s="25"/>
      <c r="Z558" s="25"/>
    </row>
    <row r="559" spans="1:26" ht="12" customHeight="1">
      <c r="A559" s="25"/>
      <c r="B559" s="25"/>
      <c r="C559" s="25"/>
      <c r="D559" s="25"/>
      <c r="E559" s="25"/>
      <c r="F559" s="25"/>
      <c r="G559" s="25"/>
      <c r="H559" s="25"/>
      <c r="I559" s="25"/>
      <c r="J559" s="25"/>
      <c r="K559" s="25"/>
      <c r="L559" s="25"/>
      <c r="M559" s="25"/>
      <c r="N559" s="25"/>
      <c r="O559" s="25"/>
      <c r="P559" s="25"/>
      <c r="Q559" s="25"/>
      <c r="R559" s="25"/>
      <c r="S559" s="25"/>
      <c r="T559" s="25"/>
      <c r="U559" s="25"/>
      <c r="V559" s="25"/>
      <c r="W559" s="25"/>
      <c r="X559" s="25"/>
      <c r="Y559" s="25"/>
      <c r="Z559" s="25"/>
    </row>
    <row r="560" spans="1:26" ht="12" customHeight="1">
      <c r="A560" s="25"/>
      <c r="B560" s="25"/>
      <c r="C560" s="25"/>
      <c r="D560" s="25"/>
      <c r="E560" s="25"/>
      <c r="F560" s="25"/>
      <c r="G560" s="25"/>
      <c r="H560" s="25"/>
      <c r="I560" s="25"/>
      <c r="J560" s="25"/>
      <c r="K560" s="25"/>
      <c r="L560" s="25"/>
      <c r="M560" s="25"/>
      <c r="N560" s="25"/>
      <c r="O560" s="25"/>
      <c r="P560" s="25"/>
      <c r="Q560" s="25"/>
      <c r="R560" s="25"/>
      <c r="S560" s="25"/>
      <c r="T560" s="25"/>
      <c r="U560" s="25"/>
      <c r="V560" s="25"/>
      <c r="W560" s="25"/>
      <c r="X560" s="25"/>
      <c r="Y560" s="25"/>
      <c r="Z560" s="25"/>
    </row>
    <row r="561" spans="1:26" ht="12" customHeight="1">
      <c r="A561" s="25"/>
      <c r="B561" s="25"/>
      <c r="C561" s="25"/>
      <c r="D561" s="25"/>
      <c r="E561" s="25"/>
      <c r="F561" s="25"/>
      <c r="G561" s="25"/>
      <c r="H561" s="25"/>
      <c r="I561" s="25"/>
      <c r="J561" s="25"/>
      <c r="K561" s="25"/>
      <c r="L561" s="25"/>
      <c r="M561" s="25"/>
      <c r="N561" s="25"/>
      <c r="O561" s="25"/>
      <c r="P561" s="25"/>
      <c r="Q561" s="25"/>
      <c r="R561" s="25"/>
      <c r="S561" s="25"/>
      <c r="T561" s="25"/>
      <c r="U561" s="25"/>
      <c r="V561" s="25"/>
      <c r="W561" s="25"/>
      <c r="X561" s="25"/>
      <c r="Y561" s="25"/>
      <c r="Z561" s="25"/>
    </row>
    <row r="562" spans="1:26" ht="12" customHeight="1">
      <c r="A562" s="25"/>
      <c r="B562" s="25"/>
      <c r="C562" s="25"/>
      <c r="D562" s="25"/>
      <c r="E562" s="25"/>
      <c r="F562" s="25"/>
      <c r="G562" s="25"/>
      <c r="H562" s="25"/>
      <c r="I562" s="25"/>
      <c r="J562" s="25"/>
      <c r="K562" s="25"/>
      <c r="L562" s="25"/>
      <c r="M562" s="25"/>
      <c r="N562" s="25"/>
      <c r="O562" s="25"/>
      <c r="P562" s="25"/>
      <c r="Q562" s="25"/>
      <c r="R562" s="25"/>
      <c r="S562" s="25"/>
      <c r="T562" s="25"/>
      <c r="U562" s="25"/>
      <c r="V562" s="25"/>
      <c r="W562" s="25"/>
      <c r="X562" s="25"/>
      <c r="Y562" s="25"/>
      <c r="Z562" s="25"/>
    </row>
    <row r="563" spans="1:26" ht="12" customHeight="1">
      <c r="A563" s="25"/>
      <c r="B563" s="25"/>
      <c r="C563" s="25"/>
      <c r="D563" s="25"/>
      <c r="E563" s="25"/>
      <c r="F563" s="25"/>
      <c r="G563" s="25"/>
      <c r="H563" s="25"/>
      <c r="I563" s="25"/>
      <c r="J563" s="25"/>
      <c r="K563" s="25"/>
      <c r="L563" s="25"/>
      <c r="M563" s="25"/>
      <c r="N563" s="25"/>
      <c r="O563" s="25"/>
      <c r="P563" s="25"/>
      <c r="Q563" s="25"/>
      <c r="R563" s="25"/>
      <c r="S563" s="25"/>
      <c r="T563" s="25"/>
      <c r="U563" s="25"/>
      <c r="V563" s="25"/>
      <c r="W563" s="25"/>
      <c r="X563" s="25"/>
      <c r="Y563" s="25"/>
      <c r="Z563" s="25"/>
    </row>
    <row r="564" spans="1:26" ht="12" customHeight="1">
      <c r="A564" s="25"/>
      <c r="B564" s="25"/>
      <c r="C564" s="25"/>
      <c r="D564" s="25"/>
      <c r="E564" s="25"/>
      <c r="F564" s="25"/>
      <c r="G564" s="25"/>
      <c r="H564" s="25"/>
      <c r="I564" s="25"/>
      <c r="J564" s="25"/>
      <c r="K564" s="25"/>
      <c r="L564" s="25"/>
      <c r="M564" s="25"/>
      <c r="N564" s="25"/>
      <c r="O564" s="25"/>
      <c r="P564" s="25"/>
      <c r="Q564" s="25"/>
      <c r="R564" s="25"/>
      <c r="S564" s="25"/>
      <c r="T564" s="25"/>
      <c r="U564" s="25"/>
      <c r="V564" s="25"/>
      <c r="W564" s="25"/>
      <c r="X564" s="25"/>
      <c r="Y564" s="25"/>
      <c r="Z564" s="25"/>
    </row>
    <row r="565" spans="1:26" ht="12" customHeight="1">
      <c r="A565" s="25"/>
      <c r="B565" s="25"/>
      <c r="C565" s="25"/>
      <c r="D565" s="25"/>
      <c r="E565" s="25"/>
      <c r="F565" s="25"/>
      <c r="G565" s="25"/>
      <c r="H565" s="25"/>
      <c r="I565" s="25"/>
      <c r="J565" s="25"/>
      <c r="K565" s="25"/>
      <c r="L565" s="25"/>
      <c r="M565" s="25"/>
      <c r="N565" s="25"/>
      <c r="O565" s="25"/>
      <c r="P565" s="25"/>
      <c r="Q565" s="25"/>
      <c r="R565" s="25"/>
      <c r="S565" s="25"/>
      <c r="T565" s="25"/>
      <c r="U565" s="25"/>
      <c r="V565" s="25"/>
      <c r="W565" s="25"/>
      <c r="X565" s="25"/>
      <c r="Y565" s="25"/>
      <c r="Z565" s="25"/>
    </row>
    <row r="566" spans="1:26" ht="12" customHeight="1">
      <c r="A566" s="25"/>
      <c r="B566" s="25"/>
      <c r="C566" s="25"/>
      <c r="D566" s="25"/>
      <c r="E566" s="25"/>
      <c r="F566" s="25"/>
      <c r="G566" s="25"/>
      <c r="H566" s="25"/>
      <c r="I566" s="25"/>
      <c r="J566" s="25"/>
      <c r="K566" s="25"/>
      <c r="L566" s="25"/>
      <c r="M566" s="25"/>
      <c r="N566" s="25"/>
      <c r="O566" s="25"/>
      <c r="P566" s="25"/>
      <c r="Q566" s="25"/>
      <c r="R566" s="25"/>
      <c r="S566" s="25"/>
      <c r="T566" s="25"/>
      <c r="U566" s="25"/>
      <c r="V566" s="25"/>
      <c r="W566" s="25"/>
      <c r="X566" s="25"/>
      <c r="Y566" s="25"/>
      <c r="Z566" s="25"/>
    </row>
    <row r="567" spans="1:26" ht="12" customHeight="1">
      <c r="A567" s="25"/>
      <c r="B567" s="25"/>
      <c r="C567" s="25"/>
      <c r="D567" s="25"/>
      <c r="E567" s="25"/>
      <c r="F567" s="25"/>
      <c r="G567" s="25"/>
      <c r="H567" s="25"/>
      <c r="I567" s="25"/>
      <c r="J567" s="25"/>
      <c r="K567" s="25"/>
      <c r="L567" s="25"/>
      <c r="M567" s="25"/>
      <c r="N567" s="25"/>
      <c r="O567" s="25"/>
      <c r="P567" s="25"/>
      <c r="Q567" s="25"/>
      <c r="R567" s="25"/>
      <c r="S567" s="25"/>
      <c r="T567" s="25"/>
      <c r="U567" s="25"/>
      <c r="V567" s="25"/>
      <c r="W567" s="25"/>
      <c r="X567" s="25"/>
      <c r="Y567" s="25"/>
      <c r="Z567" s="25"/>
    </row>
    <row r="568" spans="1:26" ht="12" customHeight="1">
      <c r="A568" s="25"/>
      <c r="B568" s="25"/>
      <c r="C568" s="25"/>
      <c r="D568" s="25"/>
      <c r="E568" s="25"/>
      <c r="F568" s="25"/>
      <c r="G568" s="25"/>
      <c r="H568" s="25"/>
      <c r="I568" s="25"/>
      <c r="J568" s="25"/>
      <c r="K568" s="25"/>
      <c r="L568" s="25"/>
      <c r="M568" s="25"/>
      <c r="N568" s="25"/>
      <c r="O568" s="25"/>
      <c r="P568" s="25"/>
      <c r="Q568" s="25"/>
      <c r="R568" s="25"/>
      <c r="S568" s="25"/>
      <c r="T568" s="25"/>
      <c r="U568" s="25"/>
      <c r="V568" s="25"/>
      <c r="W568" s="25"/>
      <c r="X568" s="25"/>
      <c r="Y568" s="25"/>
      <c r="Z568" s="25"/>
    </row>
    <row r="569" spans="1:26" ht="12" customHeight="1">
      <c r="A569" s="25"/>
      <c r="B569" s="25"/>
      <c r="C569" s="25"/>
      <c r="D569" s="25"/>
      <c r="E569" s="25"/>
      <c r="F569" s="25"/>
      <c r="G569" s="25"/>
      <c r="H569" s="25"/>
      <c r="I569" s="25"/>
      <c r="J569" s="25"/>
      <c r="K569" s="25"/>
      <c r="L569" s="25"/>
      <c r="M569" s="25"/>
      <c r="N569" s="25"/>
      <c r="O569" s="25"/>
      <c r="P569" s="25"/>
      <c r="Q569" s="25"/>
      <c r="R569" s="25"/>
      <c r="S569" s="25"/>
      <c r="T569" s="25"/>
      <c r="U569" s="25"/>
      <c r="V569" s="25"/>
      <c r="W569" s="25"/>
      <c r="X569" s="25"/>
      <c r="Y569" s="25"/>
      <c r="Z569" s="25"/>
    </row>
    <row r="570" spans="1:26" ht="12" customHeight="1">
      <c r="A570" s="25"/>
      <c r="B570" s="25"/>
      <c r="C570" s="25"/>
      <c r="D570" s="25"/>
      <c r="E570" s="25"/>
      <c r="F570" s="25"/>
      <c r="G570" s="25"/>
      <c r="H570" s="25"/>
      <c r="I570" s="25"/>
      <c r="J570" s="25"/>
      <c r="K570" s="25"/>
      <c r="L570" s="25"/>
      <c r="M570" s="25"/>
      <c r="N570" s="25"/>
      <c r="O570" s="25"/>
      <c r="P570" s="25"/>
      <c r="Q570" s="25"/>
      <c r="R570" s="25"/>
      <c r="S570" s="25"/>
      <c r="T570" s="25"/>
      <c r="U570" s="25"/>
      <c r="V570" s="25"/>
      <c r="W570" s="25"/>
      <c r="X570" s="25"/>
      <c r="Y570" s="25"/>
      <c r="Z570" s="25"/>
    </row>
    <row r="571" spans="1:26" ht="12" customHeight="1">
      <c r="A571" s="25"/>
      <c r="B571" s="25"/>
      <c r="C571" s="25"/>
      <c r="D571" s="25"/>
      <c r="E571" s="25"/>
      <c r="F571" s="25"/>
      <c r="G571" s="25"/>
      <c r="H571" s="25"/>
      <c r="I571" s="25"/>
      <c r="J571" s="25"/>
      <c r="K571" s="25"/>
      <c r="L571" s="25"/>
      <c r="M571" s="25"/>
      <c r="N571" s="25"/>
      <c r="O571" s="25"/>
      <c r="P571" s="25"/>
      <c r="Q571" s="25"/>
      <c r="R571" s="25"/>
      <c r="S571" s="25"/>
      <c r="T571" s="25"/>
      <c r="U571" s="25"/>
      <c r="V571" s="25"/>
      <c r="W571" s="25"/>
      <c r="X571" s="25"/>
      <c r="Y571" s="25"/>
      <c r="Z571" s="25"/>
    </row>
    <row r="572" spans="1:26" ht="12" customHeight="1">
      <c r="A572" s="25"/>
      <c r="B572" s="25"/>
      <c r="C572" s="25"/>
      <c r="D572" s="25"/>
      <c r="E572" s="25"/>
      <c r="F572" s="25"/>
      <c r="G572" s="25"/>
      <c r="H572" s="25"/>
      <c r="I572" s="25"/>
      <c r="J572" s="25"/>
      <c r="K572" s="25"/>
      <c r="L572" s="25"/>
      <c r="M572" s="25"/>
      <c r="N572" s="25"/>
      <c r="O572" s="25"/>
      <c r="P572" s="25"/>
      <c r="Q572" s="25"/>
      <c r="R572" s="25"/>
      <c r="S572" s="25"/>
      <c r="T572" s="25"/>
      <c r="U572" s="25"/>
      <c r="V572" s="25"/>
      <c r="W572" s="25"/>
      <c r="X572" s="25"/>
      <c r="Y572" s="25"/>
      <c r="Z572" s="25"/>
    </row>
    <row r="573" spans="1:26" ht="12" customHeight="1">
      <c r="A573" s="25"/>
      <c r="B573" s="25"/>
      <c r="C573" s="25"/>
      <c r="D573" s="25"/>
      <c r="E573" s="25"/>
      <c r="F573" s="25"/>
      <c r="G573" s="25"/>
      <c r="H573" s="25"/>
      <c r="I573" s="25"/>
      <c r="J573" s="25"/>
      <c r="K573" s="25"/>
      <c r="L573" s="25"/>
      <c r="M573" s="25"/>
      <c r="N573" s="25"/>
      <c r="O573" s="25"/>
      <c r="P573" s="25"/>
      <c r="Q573" s="25"/>
      <c r="R573" s="25"/>
      <c r="S573" s="25"/>
      <c r="T573" s="25"/>
      <c r="U573" s="25"/>
      <c r="V573" s="25"/>
      <c r="W573" s="25"/>
      <c r="X573" s="25"/>
      <c r="Y573" s="25"/>
      <c r="Z573" s="25"/>
    </row>
    <row r="574" spans="1:26" ht="12" customHeight="1">
      <c r="A574" s="25"/>
      <c r="B574" s="25"/>
      <c r="C574" s="25"/>
      <c r="D574" s="25"/>
      <c r="E574" s="25"/>
      <c r="F574" s="25"/>
      <c r="G574" s="25"/>
      <c r="H574" s="25"/>
      <c r="I574" s="25"/>
      <c r="J574" s="25"/>
      <c r="K574" s="25"/>
      <c r="L574" s="25"/>
      <c r="M574" s="25"/>
      <c r="N574" s="25"/>
      <c r="O574" s="25"/>
      <c r="P574" s="25"/>
      <c r="Q574" s="25"/>
      <c r="R574" s="25"/>
      <c r="S574" s="25"/>
      <c r="T574" s="25"/>
      <c r="U574" s="25"/>
      <c r="V574" s="25"/>
      <c r="W574" s="25"/>
      <c r="X574" s="25"/>
      <c r="Y574" s="25"/>
      <c r="Z574" s="25"/>
    </row>
    <row r="575" spans="1:26" ht="12" customHeight="1">
      <c r="A575" s="25"/>
      <c r="B575" s="25"/>
      <c r="C575" s="25"/>
      <c r="D575" s="25"/>
      <c r="E575" s="25"/>
      <c r="F575" s="25"/>
      <c r="G575" s="25"/>
      <c r="H575" s="25"/>
      <c r="I575" s="25"/>
      <c r="J575" s="25"/>
      <c r="K575" s="25"/>
      <c r="L575" s="25"/>
      <c r="M575" s="25"/>
      <c r="N575" s="25"/>
      <c r="O575" s="25"/>
      <c r="P575" s="25"/>
      <c r="Q575" s="25"/>
      <c r="R575" s="25"/>
      <c r="S575" s="25"/>
      <c r="T575" s="25"/>
      <c r="U575" s="25"/>
      <c r="V575" s="25"/>
      <c r="W575" s="25"/>
      <c r="X575" s="25"/>
      <c r="Y575" s="25"/>
      <c r="Z575" s="25"/>
    </row>
    <row r="576" spans="1:26" ht="12" customHeight="1">
      <c r="A576" s="25"/>
      <c r="B576" s="25"/>
      <c r="C576" s="25"/>
      <c r="D576" s="25"/>
      <c r="E576" s="25"/>
      <c r="F576" s="25"/>
      <c r="G576" s="25"/>
      <c r="H576" s="25"/>
      <c r="I576" s="25"/>
      <c r="J576" s="25"/>
      <c r="K576" s="25"/>
      <c r="L576" s="25"/>
      <c r="M576" s="25"/>
      <c r="N576" s="25"/>
      <c r="O576" s="25"/>
      <c r="P576" s="25"/>
      <c r="Q576" s="25"/>
      <c r="R576" s="25"/>
      <c r="S576" s="25"/>
      <c r="T576" s="25"/>
      <c r="U576" s="25"/>
      <c r="V576" s="25"/>
      <c r="W576" s="25"/>
      <c r="X576" s="25"/>
      <c r="Y576" s="25"/>
      <c r="Z576" s="25"/>
    </row>
    <row r="577" spans="1:26" ht="12" customHeight="1">
      <c r="A577" s="25"/>
      <c r="B577" s="25"/>
      <c r="C577" s="25"/>
      <c r="D577" s="25"/>
      <c r="E577" s="25"/>
      <c r="F577" s="25"/>
      <c r="G577" s="25"/>
      <c r="H577" s="25"/>
      <c r="I577" s="25"/>
      <c r="J577" s="25"/>
      <c r="K577" s="25"/>
      <c r="L577" s="25"/>
      <c r="M577" s="25"/>
      <c r="N577" s="25"/>
      <c r="O577" s="25"/>
      <c r="P577" s="25"/>
      <c r="Q577" s="25"/>
      <c r="R577" s="25"/>
      <c r="S577" s="25"/>
      <c r="T577" s="25"/>
      <c r="U577" s="25"/>
      <c r="V577" s="25"/>
      <c r="W577" s="25"/>
      <c r="X577" s="25"/>
      <c r="Y577" s="25"/>
      <c r="Z577" s="25"/>
    </row>
    <row r="578" spans="1:26" ht="12" customHeight="1">
      <c r="A578" s="25"/>
      <c r="B578" s="25"/>
      <c r="C578" s="25"/>
      <c r="D578" s="25"/>
      <c r="E578" s="25"/>
      <c r="F578" s="25"/>
      <c r="G578" s="25"/>
      <c r="H578" s="25"/>
      <c r="I578" s="25"/>
      <c r="J578" s="25"/>
      <c r="K578" s="25"/>
      <c r="L578" s="25"/>
      <c r="M578" s="25"/>
      <c r="N578" s="25"/>
      <c r="O578" s="25"/>
      <c r="P578" s="25"/>
      <c r="Q578" s="25"/>
      <c r="R578" s="25"/>
      <c r="S578" s="25"/>
      <c r="T578" s="25"/>
      <c r="U578" s="25"/>
      <c r="V578" s="25"/>
      <c r="W578" s="25"/>
      <c r="X578" s="25"/>
      <c r="Y578" s="25"/>
      <c r="Z578" s="25"/>
    </row>
    <row r="579" spans="1:26" ht="12" customHeight="1">
      <c r="A579" s="25"/>
      <c r="B579" s="25"/>
      <c r="C579" s="25"/>
      <c r="D579" s="25"/>
      <c r="E579" s="25"/>
      <c r="F579" s="25"/>
      <c r="G579" s="25"/>
      <c r="H579" s="25"/>
      <c r="I579" s="25"/>
      <c r="J579" s="25"/>
      <c r="K579" s="25"/>
      <c r="L579" s="25"/>
      <c r="M579" s="25"/>
      <c r="N579" s="25"/>
      <c r="O579" s="25"/>
      <c r="P579" s="25"/>
      <c r="Q579" s="25"/>
      <c r="R579" s="25"/>
      <c r="S579" s="25"/>
      <c r="T579" s="25"/>
      <c r="U579" s="25"/>
      <c r="V579" s="25"/>
      <c r="W579" s="25"/>
      <c r="X579" s="25"/>
      <c r="Y579" s="25"/>
      <c r="Z579" s="25"/>
    </row>
    <row r="580" spans="1:26" ht="12" customHeight="1">
      <c r="A580" s="25"/>
      <c r="B580" s="25"/>
      <c r="C580" s="25"/>
      <c r="D580" s="25"/>
      <c r="E580" s="25"/>
      <c r="F580" s="25"/>
      <c r="G580" s="25"/>
      <c r="H580" s="25"/>
      <c r="I580" s="25"/>
      <c r="J580" s="25"/>
      <c r="K580" s="25"/>
      <c r="L580" s="25"/>
      <c r="M580" s="25"/>
      <c r="N580" s="25"/>
      <c r="O580" s="25"/>
      <c r="P580" s="25"/>
      <c r="Q580" s="25"/>
      <c r="R580" s="25"/>
      <c r="S580" s="25"/>
      <c r="T580" s="25"/>
      <c r="U580" s="25"/>
      <c r="V580" s="25"/>
      <c r="W580" s="25"/>
      <c r="X580" s="25"/>
      <c r="Y580" s="25"/>
      <c r="Z580" s="25"/>
    </row>
    <row r="581" spans="1:26" ht="12" customHeight="1">
      <c r="A581" s="25"/>
      <c r="B581" s="25"/>
      <c r="C581" s="25"/>
      <c r="D581" s="25"/>
      <c r="E581" s="25"/>
      <c r="F581" s="25"/>
      <c r="G581" s="25"/>
      <c r="H581" s="25"/>
      <c r="I581" s="25"/>
      <c r="J581" s="25"/>
      <c r="K581" s="25"/>
      <c r="L581" s="25"/>
      <c r="M581" s="25"/>
      <c r="N581" s="25"/>
      <c r="O581" s="25"/>
      <c r="P581" s="25"/>
      <c r="Q581" s="25"/>
      <c r="R581" s="25"/>
      <c r="S581" s="25"/>
      <c r="T581" s="25"/>
      <c r="U581" s="25"/>
      <c r="V581" s="25"/>
      <c r="W581" s="25"/>
      <c r="X581" s="25"/>
      <c r="Y581" s="25"/>
      <c r="Z581" s="25"/>
    </row>
    <row r="582" spans="1:26" ht="12" customHeight="1">
      <c r="A582" s="25"/>
      <c r="B582" s="25"/>
      <c r="C582" s="25"/>
      <c r="D582" s="25"/>
      <c r="E582" s="25"/>
      <c r="F582" s="25"/>
      <c r="G582" s="25"/>
      <c r="H582" s="25"/>
      <c r="I582" s="25"/>
      <c r="J582" s="25"/>
      <c r="K582" s="25"/>
      <c r="L582" s="25"/>
      <c r="M582" s="25"/>
      <c r="N582" s="25"/>
      <c r="O582" s="25"/>
      <c r="P582" s="25"/>
      <c r="Q582" s="25"/>
      <c r="R582" s="25"/>
      <c r="S582" s="25"/>
      <c r="T582" s="25"/>
      <c r="U582" s="25"/>
      <c r="V582" s="25"/>
      <c r="W582" s="25"/>
      <c r="X582" s="25"/>
      <c r="Y582" s="25"/>
      <c r="Z582" s="25"/>
    </row>
    <row r="583" spans="1:26" ht="12" customHeight="1">
      <c r="A583" s="25"/>
      <c r="B583" s="25"/>
      <c r="C583" s="25"/>
      <c r="D583" s="25"/>
      <c r="E583" s="25"/>
      <c r="F583" s="25"/>
      <c r="G583" s="25"/>
      <c r="H583" s="25"/>
      <c r="I583" s="25"/>
      <c r="J583" s="25"/>
      <c r="K583" s="25"/>
      <c r="L583" s="25"/>
      <c r="M583" s="25"/>
      <c r="N583" s="25"/>
      <c r="O583" s="25"/>
      <c r="P583" s="25"/>
      <c r="Q583" s="25"/>
      <c r="R583" s="25"/>
      <c r="S583" s="25"/>
      <c r="T583" s="25"/>
      <c r="U583" s="25"/>
      <c r="V583" s="25"/>
      <c r="W583" s="25"/>
      <c r="X583" s="25"/>
      <c r="Y583" s="25"/>
      <c r="Z583" s="25"/>
    </row>
    <row r="584" spans="1:26" ht="12" customHeight="1">
      <c r="A584" s="25"/>
      <c r="B584" s="25"/>
      <c r="C584" s="25"/>
      <c r="D584" s="25"/>
      <c r="E584" s="25"/>
      <c r="F584" s="25"/>
      <c r="G584" s="25"/>
      <c r="H584" s="25"/>
      <c r="I584" s="25"/>
      <c r="J584" s="25"/>
      <c r="K584" s="25"/>
      <c r="L584" s="25"/>
      <c r="M584" s="25"/>
      <c r="N584" s="25"/>
      <c r="O584" s="25"/>
      <c r="P584" s="25"/>
      <c r="Q584" s="25"/>
      <c r="R584" s="25"/>
      <c r="S584" s="25"/>
      <c r="T584" s="25"/>
      <c r="U584" s="25"/>
      <c r="V584" s="25"/>
      <c r="W584" s="25"/>
      <c r="X584" s="25"/>
      <c r="Y584" s="25"/>
      <c r="Z584" s="25"/>
    </row>
    <row r="585" spans="1:26" ht="12" customHeight="1">
      <c r="A585" s="25"/>
      <c r="B585" s="25"/>
      <c r="C585" s="25"/>
      <c r="D585" s="25"/>
      <c r="E585" s="25"/>
      <c r="F585" s="25"/>
      <c r="G585" s="25"/>
      <c r="H585" s="25"/>
      <c r="I585" s="25"/>
      <c r="J585" s="25"/>
      <c r="K585" s="25"/>
      <c r="L585" s="25"/>
      <c r="M585" s="25"/>
      <c r="N585" s="25"/>
      <c r="O585" s="25"/>
      <c r="P585" s="25"/>
      <c r="Q585" s="25"/>
      <c r="R585" s="25"/>
      <c r="S585" s="25"/>
      <c r="T585" s="25"/>
      <c r="U585" s="25"/>
      <c r="V585" s="25"/>
      <c r="W585" s="25"/>
      <c r="X585" s="25"/>
      <c r="Y585" s="25"/>
      <c r="Z585" s="25"/>
    </row>
    <row r="586" spans="1:26" ht="12" customHeight="1">
      <c r="A586" s="25"/>
      <c r="B586" s="25"/>
      <c r="C586" s="25"/>
      <c r="D586" s="25"/>
      <c r="E586" s="25"/>
      <c r="F586" s="25"/>
      <c r="G586" s="25"/>
      <c r="H586" s="25"/>
      <c r="I586" s="25"/>
      <c r="J586" s="25"/>
      <c r="K586" s="25"/>
      <c r="L586" s="25"/>
      <c r="M586" s="25"/>
      <c r="N586" s="25"/>
      <c r="O586" s="25"/>
      <c r="P586" s="25"/>
      <c r="Q586" s="25"/>
      <c r="R586" s="25"/>
      <c r="S586" s="25"/>
      <c r="T586" s="25"/>
      <c r="U586" s="25"/>
      <c r="V586" s="25"/>
      <c r="W586" s="25"/>
      <c r="X586" s="25"/>
      <c r="Y586" s="25"/>
      <c r="Z586" s="25"/>
    </row>
    <row r="587" spans="1:26" ht="12" customHeight="1">
      <c r="A587" s="25"/>
      <c r="B587" s="25"/>
      <c r="C587" s="25"/>
      <c r="D587" s="25"/>
      <c r="E587" s="25"/>
      <c r="F587" s="25"/>
      <c r="G587" s="25"/>
      <c r="H587" s="25"/>
      <c r="I587" s="25"/>
      <c r="J587" s="25"/>
      <c r="K587" s="25"/>
      <c r="L587" s="25"/>
      <c r="M587" s="25"/>
      <c r="N587" s="25"/>
      <c r="O587" s="25"/>
      <c r="P587" s="25"/>
      <c r="Q587" s="25"/>
      <c r="R587" s="25"/>
      <c r="S587" s="25"/>
      <c r="T587" s="25"/>
      <c r="U587" s="25"/>
      <c r="V587" s="25"/>
      <c r="W587" s="25"/>
      <c r="X587" s="25"/>
      <c r="Y587" s="25"/>
      <c r="Z587" s="25"/>
    </row>
    <row r="588" spans="1:26" ht="12" customHeight="1">
      <c r="A588" s="25"/>
      <c r="B588" s="25"/>
      <c r="C588" s="25"/>
      <c r="D588" s="25"/>
      <c r="E588" s="25"/>
      <c r="F588" s="25"/>
      <c r="G588" s="25"/>
      <c r="H588" s="25"/>
      <c r="I588" s="25"/>
      <c r="J588" s="25"/>
      <c r="K588" s="25"/>
      <c r="L588" s="25"/>
      <c r="M588" s="25"/>
      <c r="N588" s="25"/>
      <c r="O588" s="25"/>
      <c r="P588" s="25"/>
      <c r="Q588" s="25"/>
      <c r="R588" s="25"/>
      <c r="S588" s="25"/>
      <c r="T588" s="25"/>
      <c r="U588" s="25"/>
      <c r="V588" s="25"/>
      <c r="W588" s="25"/>
      <c r="X588" s="25"/>
      <c r="Y588" s="25"/>
      <c r="Z588" s="25"/>
    </row>
    <row r="589" spans="1:26" ht="12" customHeight="1">
      <c r="A589" s="25"/>
      <c r="B589" s="25"/>
      <c r="C589" s="25"/>
      <c r="D589" s="25"/>
      <c r="E589" s="25"/>
      <c r="F589" s="25"/>
      <c r="G589" s="25"/>
      <c r="H589" s="25"/>
      <c r="I589" s="25"/>
      <c r="J589" s="25"/>
      <c r="K589" s="25"/>
      <c r="L589" s="25"/>
      <c r="M589" s="25"/>
      <c r="N589" s="25"/>
      <c r="O589" s="25"/>
      <c r="P589" s="25"/>
      <c r="Q589" s="25"/>
      <c r="R589" s="25"/>
      <c r="S589" s="25"/>
      <c r="T589" s="25"/>
      <c r="U589" s="25"/>
      <c r="V589" s="25"/>
      <c r="W589" s="25"/>
      <c r="X589" s="25"/>
      <c r="Y589" s="25"/>
      <c r="Z589" s="25"/>
    </row>
    <row r="590" spans="1:26" ht="12" customHeight="1">
      <c r="A590" s="25"/>
      <c r="B590" s="25"/>
      <c r="C590" s="25"/>
      <c r="D590" s="25"/>
      <c r="E590" s="25"/>
      <c r="F590" s="25"/>
      <c r="G590" s="25"/>
      <c r="H590" s="25"/>
      <c r="I590" s="25"/>
      <c r="J590" s="25"/>
      <c r="K590" s="25"/>
      <c r="L590" s="25"/>
      <c r="M590" s="25"/>
      <c r="N590" s="25"/>
      <c r="O590" s="25"/>
      <c r="P590" s="25"/>
      <c r="Q590" s="25"/>
      <c r="R590" s="25"/>
      <c r="S590" s="25"/>
      <c r="T590" s="25"/>
      <c r="U590" s="25"/>
      <c r="V590" s="25"/>
      <c r="W590" s="25"/>
      <c r="X590" s="25"/>
      <c r="Y590" s="25"/>
      <c r="Z590" s="25"/>
    </row>
    <row r="591" spans="1:26" ht="12" customHeight="1">
      <c r="A591" s="25"/>
      <c r="B591" s="25"/>
      <c r="C591" s="25"/>
      <c r="D591" s="25"/>
      <c r="E591" s="25"/>
      <c r="F591" s="25"/>
      <c r="G591" s="25"/>
      <c r="H591" s="25"/>
      <c r="I591" s="25"/>
      <c r="J591" s="25"/>
      <c r="K591" s="25"/>
      <c r="L591" s="25"/>
      <c r="M591" s="25"/>
      <c r="N591" s="25"/>
      <c r="O591" s="25"/>
      <c r="P591" s="25"/>
      <c r="Q591" s="25"/>
      <c r="R591" s="25"/>
      <c r="S591" s="25"/>
      <c r="T591" s="25"/>
      <c r="U591" s="25"/>
      <c r="V591" s="25"/>
      <c r="W591" s="25"/>
      <c r="X591" s="25"/>
      <c r="Y591" s="25"/>
      <c r="Z591" s="25"/>
    </row>
    <row r="592" spans="1:26" ht="12" customHeight="1">
      <c r="A592" s="25"/>
      <c r="B592" s="25"/>
      <c r="C592" s="25"/>
      <c r="D592" s="25"/>
      <c r="E592" s="25"/>
      <c r="F592" s="25"/>
      <c r="G592" s="25"/>
      <c r="H592" s="25"/>
      <c r="I592" s="25"/>
      <c r="J592" s="25"/>
      <c r="K592" s="25"/>
      <c r="L592" s="25"/>
      <c r="M592" s="25"/>
      <c r="N592" s="25"/>
      <c r="O592" s="25"/>
      <c r="P592" s="25"/>
      <c r="Q592" s="25"/>
      <c r="R592" s="25"/>
      <c r="S592" s="25"/>
      <c r="T592" s="25"/>
      <c r="U592" s="25"/>
      <c r="V592" s="25"/>
      <c r="W592" s="25"/>
      <c r="X592" s="25"/>
      <c r="Y592" s="25"/>
      <c r="Z592" s="25"/>
    </row>
    <row r="593" spans="1:26" ht="12" customHeight="1">
      <c r="A593" s="25"/>
      <c r="B593" s="25"/>
      <c r="C593" s="25"/>
      <c r="D593" s="25"/>
      <c r="E593" s="25"/>
      <c r="F593" s="25"/>
      <c r="G593" s="25"/>
      <c r="H593" s="25"/>
      <c r="I593" s="25"/>
      <c r="J593" s="25"/>
      <c r="K593" s="25"/>
      <c r="L593" s="25"/>
      <c r="M593" s="25"/>
      <c r="N593" s="25"/>
      <c r="O593" s="25"/>
      <c r="P593" s="25"/>
      <c r="Q593" s="25"/>
      <c r="R593" s="25"/>
      <c r="S593" s="25"/>
      <c r="T593" s="25"/>
      <c r="U593" s="25"/>
      <c r="V593" s="25"/>
      <c r="W593" s="25"/>
      <c r="X593" s="25"/>
      <c r="Y593" s="25"/>
      <c r="Z593" s="25"/>
    </row>
    <row r="594" spans="1:26" ht="12" customHeight="1">
      <c r="A594" s="25"/>
      <c r="B594" s="25"/>
      <c r="C594" s="25"/>
      <c r="D594" s="25"/>
      <c r="E594" s="25"/>
      <c r="F594" s="25"/>
      <c r="G594" s="25"/>
      <c r="H594" s="25"/>
      <c r="I594" s="25"/>
      <c r="J594" s="25"/>
      <c r="K594" s="25"/>
      <c r="L594" s="25"/>
      <c r="M594" s="25"/>
      <c r="N594" s="25"/>
      <c r="O594" s="25"/>
      <c r="P594" s="25"/>
      <c r="Q594" s="25"/>
      <c r="R594" s="25"/>
      <c r="S594" s="25"/>
      <c r="T594" s="25"/>
      <c r="U594" s="25"/>
      <c r="V594" s="25"/>
      <c r="W594" s="25"/>
      <c r="X594" s="25"/>
      <c r="Y594" s="25"/>
      <c r="Z594" s="25"/>
    </row>
    <row r="595" spans="1:26" ht="12" customHeight="1">
      <c r="A595" s="25"/>
      <c r="B595" s="25"/>
      <c r="C595" s="25"/>
      <c r="D595" s="25"/>
      <c r="E595" s="25"/>
      <c r="F595" s="25"/>
      <c r="G595" s="25"/>
      <c r="H595" s="25"/>
      <c r="I595" s="25"/>
      <c r="J595" s="25"/>
      <c r="K595" s="25"/>
      <c r="L595" s="25"/>
      <c r="M595" s="25"/>
      <c r="N595" s="25"/>
      <c r="O595" s="25"/>
      <c r="P595" s="25"/>
      <c r="Q595" s="25"/>
      <c r="R595" s="25"/>
      <c r="S595" s="25"/>
      <c r="T595" s="25"/>
      <c r="U595" s="25"/>
      <c r="V595" s="25"/>
      <c r="W595" s="25"/>
      <c r="X595" s="25"/>
      <c r="Y595" s="25"/>
      <c r="Z595" s="25"/>
    </row>
    <row r="596" spans="1:26" ht="12" customHeight="1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  <c r="M596" s="25"/>
      <c r="N596" s="25"/>
      <c r="O596" s="25"/>
      <c r="P596" s="25"/>
      <c r="Q596" s="25"/>
      <c r="R596" s="25"/>
      <c r="S596" s="25"/>
      <c r="T596" s="25"/>
      <c r="U596" s="25"/>
      <c r="V596" s="25"/>
      <c r="W596" s="25"/>
      <c r="X596" s="25"/>
      <c r="Y596" s="25"/>
      <c r="Z596" s="25"/>
    </row>
    <row r="597" spans="1:26" ht="12" customHeight="1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  <c r="M597" s="25"/>
      <c r="N597" s="25"/>
      <c r="O597" s="25"/>
      <c r="P597" s="25"/>
      <c r="Q597" s="25"/>
      <c r="R597" s="25"/>
      <c r="S597" s="25"/>
      <c r="T597" s="25"/>
      <c r="U597" s="25"/>
      <c r="V597" s="25"/>
      <c r="W597" s="25"/>
      <c r="X597" s="25"/>
      <c r="Y597" s="25"/>
      <c r="Z597" s="25"/>
    </row>
    <row r="598" spans="1:26" ht="12" customHeight="1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  <c r="M598" s="25"/>
      <c r="N598" s="25"/>
      <c r="O598" s="25"/>
      <c r="P598" s="25"/>
      <c r="Q598" s="25"/>
      <c r="R598" s="25"/>
      <c r="S598" s="25"/>
      <c r="T598" s="25"/>
      <c r="U598" s="25"/>
      <c r="V598" s="25"/>
      <c r="W598" s="25"/>
      <c r="X598" s="25"/>
      <c r="Y598" s="25"/>
      <c r="Z598" s="25"/>
    </row>
    <row r="599" spans="1:26" ht="12" customHeight="1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  <c r="M599" s="25"/>
      <c r="N599" s="25"/>
      <c r="O599" s="25"/>
      <c r="P599" s="25"/>
      <c r="Q599" s="25"/>
      <c r="R599" s="25"/>
      <c r="S599" s="25"/>
      <c r="T599" s="25"/>
      <c r="U599" s="25"/>
      <c r="V599" s="25"/>
      <c r="W599" s="25"/>
      <c r="X599" s="25"/>
      <c r="Y599" s="25"/>
      <c r="Z599" s="25"/>
    </row>
    <row r="600" spans="1:26" ht="12" customHeight="1">
      <c r="A600" s="25"/>
      <c r="B600" s="25"/>
      <c r="C600" s="25"/>
      <c r="D600" s="25"/>
      <c r="E600" s="25"/>
      <c r="F600" s="25"/>
      <c r="G600" s="25"/>
      <c r="H600" s="25"/>
      <c r="I600" s="25"/>
      <c r="J600" s="25"/>
      <c r="K600" s="25"/>
      <c r="L600" s="25"/>
      <c r="M600" s="25"/>
      <c r="N600" s="25"/>
      <c r="O600" s="25"/>
      <c r="P600" s="25"/>
      <c r="Q600" s="25"/>
      <c r="R600" s="25"/>
      <c r="S600" s="25"/>
      <c r="T600" s="25"/>
      <c r="U600" s="25"/>
      <c r="V600" s="25"/>
      <c r="W600" s="25"/>
      <c r="X600" s="25"/>
      <c r="Y600" s="25"/>
      <c r="Z600" s="25"/>
    </row>
    <row r="601" spans="1:26" ht="12" customHeight="1">
      <c r="A601" s="25"/>
      <c r="B601" s="25"/>
      <c r="C601" s="25"/>
      <c r="D601" s="25"/>
      <c r="E601" s="25"/>
      <c r="F601" s="25"/>
      <c r="G601" s="25"/>
      <c r="H601" s="25"/>
      <c r="I601" s="25"/>
      <c r="J601" s="25"/>
      <c r="K601" s="25"/>
      <c r="L601" s="25"/>
      <c r="M601" s="25"/>
      <c r="N601" s="25"/>
      <c r="O601" s="25"/>
      <c r="P601" s="25"/>
      <c r="Q601" s="25"/>
      <c r="R601" s="25"/>
      <c r="S601" s="25"/>
      <c r="T601" s="25"/>
      <c r="U601" s="25"/>
      <c r="V601" s="25"/>
      <c r="W601" s="25"/>
      <c r="X601" s="25"/>
      <c r="Y601" s="25"/>
      <c r="Z601" s="25"/>
    </row>
    <row r="602" spans="1:26" ht="12" customHeight="1">
      <c r="A602" s="25"/>
      <c r="B602" s="25"/>
      <c r="C602" s="25"/>
      <c r="D602" s="25"/>
      <c r="E602" s="25"/>
      <c r="F602" s="25"/>
      <c r="G602" s="25"/>
      <c r="H602" s="25"/>
      <c r="I602" s="25"/>
      <c r="J602" s="25"/>
      <c r="K602" s="25"/>
      <c r="L602" s="25"/>
      <c r="M602" s="25"/>
      <c r="N602" s="25"/>
      <c r="O602" s="25"/>
      <c r="P602" s="25"/>
      <c r="Q602" s="25"/>
      <c r="R602" s="25"/>
      <c r="S602" s="25"/>
      <c r="T602" s="25"/>
      <c r="U602" s="25"/>
      <c r="V602" s="25"/>
      <c r="W602" s="25"/>
      <c r="X602" s="25"/>
      <c r="Y602" s="25"/>
      <c r="Z602" s="25"/>
    </row>
    <row r="603" spans="1:26" ht="12" customHeight="1">
      <c r="A603" s="25"/>
      <c r="B603" s="25"/>
      <c r="C603" s="25"/>
      <c r="D603" s="25"/>
      <c r="E603" s="25"/>
      <c r="F603" s="25"/>
      <c r="G603" s="25"/>
      <c r="H603" s="25"/>
      <c r="I603" s="25"/>
      <c r="J603" s="25"/>
      <c r="K603" s="25"/>
      <c r="L603" s="25"/>
      <c r="M603" s="25"/>
      <c r="N603" s="25"/>
      <c r="O603" s="25"/>
      <c r="P603" s="25"/>
      <c r="Q603" s="25"/>
      <c r="R603" s="25"/>
      <c r="S603" s="25"/>
      <c r="T603" s="25"/>
      <c r="U603" s="25"/>
      <c r="V603" s="25"/>
      <c r="W603" s="25"/>
      <c r="X603" s="25"/>
      <c r="Y603" s="25"/>
      <c r="Z603" s="25"/>
    </row>
    <row r="604" spans="1:26" ht="12" customHeight="1">
      <c r="A604" s="25"/>
      <c r="B604" s="25"/>
      <c r="C604" s="25"/>
      <c r="D604" s="25"/>
      <c r="E604" s="25"/>
      <c r="F604" s="25"/>
      <c r="G604" s="25"/>
      <c r="H604" s="25"/>
      <c r="I604" s="25"/>
      <c r="J604" s="25"/>
      <c r="K604" s="25"/>
      <c r="L604" s="25"/>
      <c r="M604" s="25"/>
      <c r="N604" s="25"/>
      <c r="O604" s="25"/>
      <c r="P604" s="25"/>
      <c r="Q604" s="25"/>
      <c r="R604" s="25"/>
      <c r="S604" s="25"/>
      <c r="T604" s="25"/>
      <c r="U604" s="25"/>
      <c r="V604" s="25"/>
      <c r="W604" s="25"/>
      <c r="X604" s="25"/>
      <c r="Y604" s="25"/>
      <c r="Z604" s="25"/>
    </row>
    <row r="605" spans="1:26" ht="12" customHeight="1">
      <c r="A605" s="25"/>
      <c r="B605" s="25"/>
      <c r="C605" s="25"/>
      <c r="D605" s="25"/>
      <c r="E605" s="25"/>
      <c r="F605" s="25"/>
      <c r="G605" s="25"/>
      <c r="H605" s="25"/>
      <c r="I605" s="25"/>
      <c r="J605" s="25"/>
      <c r="K605" s="25"/>
      <c r="L605" s="25"/>
      <c r="M605" s="25"/>
      <c r="N605" s="25"/>
      <c r="O605" s="25"/>
      <c r="P605" s="25"/>
      <c r="Q605" s="25"/>
      <c r="R605" s="25"/>
      <c r="S605" s="25"/>
      <c r="T605" s="25"/>
      <c r="U605" s="25"/>
      <c r="V605" s="25"/>
      <c r="W605" s="25"/>
      <c r="X605" s="25"/>
      <c r="Y605" s="25"/>
      <c r="Z605" s="25"/>
    </row>
    <row r="606" spans="1:26" ht="12" customHeight="1">
      <c r="A606" s="25"/>
      <c r="B606" s="25"/>
      <c r="C606" s="25"/>
      <c r="D606" s="25"/>
      <c r="E606" s="25"/>
      <c r="F606" s="25"/>
      <c r="G606" s="25"/>
      <c r="H606" s="25"/>
      <c r="I606" s="25"/>
      <c r="J606" s="25"/>
      <c r="K606" s="25"/>
      <c r="L606" s="25"/>
      <c r="M606" s="25"/>
      <c r="N606" s="25"/>
      <c r="O606" s="25"/>
      <c r="P606" s="25"/>
      <c r="Q606" s="25"/>
      <c r="R606" s="25"/>
      <c r="S606" s="25"/>
      <c r="T606" s="25"/>
      <c r="U606" s="25"/>
      <c r="V606" s="25"/>
      <c r="W606" s="25"/>
      <c r="X606" s="25"/>
      <c r="Y606" s="25"/>
      <c r="Z606" s="25"/>
    </row>
    <row r="607" spans="1:26" ht="12" customHeight="1">
      <c r="A607" s="25"/>
      <c r="B607" s="25"/>
      <c r="C607" s="25"/>
      <c r="D607" s="25"/>
      <c r="E607" s="25"/>
      <c r="F607" s="25"/>
      <c r="G607" s="25"/>
      <c r="H607" s="25"/>
      <c r="I607" s="25"/>
      <c r="J607" s="25"/>
      <c r="K607" s="25"/>
      <c r="L607" s="25"/>
      <c r="M607" s="25"/>
      <c r="N607" s="25"/>
      <c r="O607" s="25"/>
      <c r="P607" s="25"/>
      <c r="Q607" s="25"/>
      <c r="R607" s="25"/>
      <c r="S607" s="25"/>
      <c r="T607" s="25"/>
      <c r="U607" s="25"/>
      <c r="V607" s="25"/>
      <c r="W607" s="25"/>
      <c r="X607" s="25"/>
      <c r="Y607" s="25"/>
      <c r="Z607" s="25"/>
    </row>
    <row r="608" spans="1:26" ht="12" customHeight="1">
      <c r="A608" s="25"/>
      <c r="B608" s="25"/>
      <c r="C608" s="25"/>
      <c r="D608" s="25"/>
      <c r="E608" s="25"/>
      <c r="F608" s="25"/>
      <c r="G608" s="25"/>
      <c r="H608" s="25"/>
      <c r="I608" s="25"/>
      <c r="J608" s="25"/>
      <c r="K608" s="25"/>
      <c r="L608" s="25"/>
      <c r="M608" s="25"/>
      <c r="N608" s="25"/>
      <c r="O608" s="25"/>
      <c r="P608" s="25"/>
      <c r="Q608" s="25"/>
      <c r="R608" s="25"/>
      <c r="S608" s="25"/>
      <c r="T608" s="25"/>
      <c r="U608" s="25"/>
      <c r="V608" s="25"/>
      <c r="W608" s="25"/>
      <c r="X608" s="25"/>
      <c r="Y608" s="25"/>
      <c r="Z608" s="25"/>
    </row>
    <row r="609" spans="1:26" ht="12" customHeight="1">
      <c r="A609" s="25"/>
      <c r="B609" s="25"/>
      <c r="C609" s="25"/>
      <c r="D609" s="25"/>
      <c r="E609" s="25"/>
      <c r="F609" s="25"/>
      <c r="G609" s="25"/>
      <c r="H609" s="25"/>
      <c r="I609" s="25"/>
      <c r="J609" s="25"/>
      <c r="K609" s="25"/>
      <c r="L609" s="25"/>
      <c r="M609" s="25"/>
      <c r="N609" s="25"/>
      <c r="O609" s="25"/>
      <c r="P609" s="25"/>
      <c r="Q609" s="25"/>
      <c r="R609" s="25"/>
      <c r="S609" s="25"/>
      <c r="T609" s="25"/>
      <c r="U609" s="25"/>
      <c r="V609" s="25"/>
      <c r="W609" s="25"/>
      <c r="X609" s="25"/>
      <c r="Y609" s="25"/>
      <c r="Z609" s="25"/>
    </row>
    <row r="610" spans="1:26" ht="12" customHeight="1">
      <c r="A610" s="25"/>
      <c r="B610" s="25"/>
      <c r="C610" s="25"/>
      <c r="D610" s="25"/>
      <c r="E610" s="25"/>
      <c r="F610" s="25"/>
      <c r="G610" s="25"/>
      <c r="H610" s="25"/>
      <c r="I610" s="25"/>
      <c r="J610" s="25"/>
      <c r="K610" s="25"/>
      <c r="L610" s="25"/>
      <c r="M610" s="25"/>
      <c r="N610" s="25"/>
      <c r="O610" s="25"/>
      <c r="P610" s="25"/>
      <c r="Q610" s="25"/>
      <c r="R610" s="25"/>
      <c r="S610" s="25"/>
      <c r="T610" s="25"/>
      <c r="U610" s="25"/>
      <c r="V610" s="25"/>
      <c r="W610" s="25"/>
      <c r="X610" s="25"/>
      <c r="Y610" s="25"/>
      <c r="Z610" s="25"/>
    </row>
    <row r="611" spans="1:26" ht="12" customHeight="1">
      <c r="A611" s="25"/>
      <c r="B611" s="25"/>
      <c r="C611" s="25"/>
      <c r="D611" s="25"/>
      <c r="E611" s="25"/>
      <c r="F611" s="25"/>
      <c r="G611" s="25"/>
      <c r="H611" s="25"/>
      <c r="I611" s="25"/>
      <c r="J611" s="25"/>
      <c r="K611" s="25"/>
      <c r="L611" s="25"/>
      <c r="M611" s="25"/>
      <c r="N611" s="25"/>
      <c r="O611" s="25"/>
      <c r="P611" s="25"/>
      <c r="Q611" s="25"/>
      <c r="R611" s="25"/>
      <c r="S611" s="25"/>
      <c r="T611" s="25"/>
      <c r="U611" s="25"/>
      <c r="V611" s="25"/>
      <c r="W611" s="25"/>
      <c r="X611" s="25"/>
      <c r="Y611" s="25"/>
      <c r="Z611" s="25"/>
    </row>
    <row r="612" spans="1:26" ht="12" customHeight="1">
      <c r="A612" s="25"/>
      <c r="B612" s="25"/>
      <c r="C612" s="25"/>
      <c r="D612" s="25"/>
      <c r="E612" s="25"/>
      <c r="F612" s="25"/>
      <c r="G612" s="25"/>
      <c r="H612" s="25"/>
      <c r="I612" s="25"/>
      <c r="J612" s="25"/>
      <c r="K612" s="25"/>
      <c r="L612" s="25"/>
      <c r="M612" s="25"/>
      <c r="N612" s="25"/>
      <c r="O612" s="25"/>
      <c r="P612" s="25"/>
      <c r="Q612" s="25"/>
      <c r="R612" s="25"/>
      <c r="S612" s="25"/>
      <c r="T612" s="25"/>
      <c r="U612" s="25"/>
      <c r="V612" s="25"/>
      <c r="W612" s="25"/>
      <c r="X612" s="25"/>
      <c r="Y612" s="25"/>
      <c r="Z612" s="25"/>
    </row>
    <row r="613" spans="1:26" ht="12" customHeight="1">
      <c r="A613" s="25"/>
      <c r="B613" s="25"/>
      <c r="C613" s="25"/>
      <c r="D613" s="25"/>
      <c r="E613" s="25"/>
      <c r="F613" s="25"/>
      <c r="G613" s="25"/>
      <c r="H613" s="25"/>
      <c r="I613" s="25"/>
      <c r="J613" s="25"/>
      <c r="K613" s="25"/>
      <c r="L613" s="25"/>
      <c r="M613" s="25"/>
      <c r="N613" s="25"/>
      <c r="O613" s="25"/>
      <c r="P613" s="25"/>
      <c r="Q613" s="25"/>
      <c r="R613" s="25"/>
      <c r="S613" s="25"/>
      <c r="T613" s="25"/>
      <c r="U613" s="25"/>
      <c r="V613" s="25"/>
      <c r="W613" s="25"/>
      <c r="X613" s="25"/>
      <c r="Y613" s="25"/>
      <c r="Z613" s="25"/>
    </row>
    <row r="614" spans="1:26" ht="12" customHeight="1">
      <c r="A614" s="25"/>
      <c r="B614" s="25"/>
      <c r="C614" s="25"/>
      <c r="D614" s="25"/>
      <c r="E614" s="25"/>
      <c r="F614" s="25"/>
      <c r="G614" s="25"/>
      <c r="H614" s="25"/>
      <c r="I614" s="25"/>
      <c r="J614" s="25"/>
      <c r="K614" s="25"/>
      <c r="L614" s="25"/>
      <c r="M614" s="25"/>
      <c r="N614" s="25"/>
      <c r="O614" s="25"/>
      <c r="P614" s="25"/>
      <c r="Q614" s="25"/>
      <c r="R614" s="25"/>
      <c r="S614" s="25"/>
      <c r="T614" s="25"/>
      <c r="U614" s="25"/>
      <c r="V614" s="25"/>
      <c r="W614" s="25"/>
      <c r="X614" s="25"/>
      <c r="Y614" s="25"/>
      <c r="Z614" s="25"/>
    </row>
    <row r="615" spans="1:26" ht="12" customHeight="1">
      <c r="A615" s="25"/>
      <c r="B615" s="25"/>
      <c r="C615" s="25"/>
      <c r="D615" s="25"/>
      <c r="E615" s="25"/>
      <c r="F615" s="25"/>
      <c r="G615" s="25"/>
      <c r="H615" s="25"/>
      <c r="I615" s="25"/>
      <c r="J615" s="25"/>
      <c r="K615" s="25"/>
      <c r="L615" s="25"/>
      <c r="M615" s="25"/>
      <c r="N615" s="25"/>
      <c r="O615" s="25"/>
      <c r="P615" s="25"/>
      <c r="Q615" s="25"/>
      <c r="R615" s="25"/>
      <c r="S615" s="25"/>
      <c r="T615" s="25"/>
      <c r="U615" s="25"/>
      <c r="V615" s="25"/>
      <c r="W615" s="25"/>
      <c r="X615" s="25"/>
      <c r="Y615" s="25"/>
      <c r="Z615" s="25"/>
    </row>
    <row r="616" spans="1:26" ht="12" customHeight="1">
      <c r="A616" s="25"/>
      <c r="B616" s="25"/>
      <c r="C616" s="25"/>
      <c r="D616" s="25"/>
      <c r="E616" s="25"/>
      <c r="F616" s="25"/>
      <c r="G616" s="25"/>
      <c r="H616" s="25"/>
      <c r="I616" s="25"/>
      <c r="J616" s="25"/>
      <c r="K616" s="25"/>
      <c r="L616" s="25"/>
      <c r="M616" s="25"/>
      <c r="N616" s="25"/>
      <c r="O616" s="25"/>
      <c r="P616" s="25"/>
      <c r="Q616" s="25"/>
      <c r="R616" s="25"/>
      <c r="S616" s="25"/>
      <c r="T616" s="25"/>
      <c r="U616" s="25"/>
      <c r="V616" s="25"/>
      <c r="W616" s="25"/>
      <c r="X616" s="25"/>
      <c r="Y616" s="25"/>
      <c r="Z616" s="25"/>
    </row>
    <row r="617" spans="1:26" ht="12" customHeight="1">
      <c r="A617" s="25"/>
      <c r="B617" s="25"/>
      <c r="C617" s="25"/>
      <c r="D617" s="25"/>
      <c r="E617" s="25"/>
      <c r="F617" s="25"/>
      <c r="G617" s="25"/>
      <c r="H617" s="25"/>
      <c r="I617" s="25"/>
      <c r="J617" s="25"/>
      <c r="K617" s="25"/>
      <c r="L617" s="25"/>
      <c r="M617" s="25"/>
      <c r="N617" s="25"/>
      <c r="O617" s="25"/>
      <c r="P617" s="25"/>
      <c r="Q617" s="25"/>
      <c r="R617" s="25"/>
      <c r="S617" s="25"/>
      <c r="T617" s="25"/>
      <c r="U617" s="25"/>
      <c r="V617" s="25"/>
      <c r="W617" s="25"/>
      <c r="X617" s="25"/>
      <c r="Y617" s="25"/>
      <c r="Z617" s="25"/>
    </row>
    <row r="618" spans="1:26" ht="12" customHeight="1">
      <c r="A618" s="25"/>
      <c r="B618" s="25"/>
      <c r="C618" s="25"/>
      <c r="D618" s="25"/>
      <c r="E618" s="25"/>
      <c r="F618" s="25"/>
      <c r="G618" s="25"/>
      <c r="H618" s="25"/>
      <c r="I618" s="25"/>
      <c r="J618" s="25"/>
      <c r="K618" s="25"/>
      <c r="L618" s="25"/>
      <c r="M618" s="25"/>
      <c r="N618" s="25"/>
      <c r="O618" s="25"/>
      <c r="P618" s="25"/>
      <c r="Q618" s="25"/>
      <c r="R618" s="25"/>
      <c r="S618" s="25"/>
      <c r="T618" s="25"/>
      <c r="U618" s="25"/>
      <c r="V618" s="25"/>
      <c r="W618" s="25"/>
      <c r="X618" s="25"/>
      <c r="Y618" s="25"/>
      <c r="Z618" s="25"/>
    </row>
    <row r="619" spans="1:26" ht="12" customHeight="1">
      <c r="A619" s="25"/>
      <c r="B619" s="25"/>
      <c r="C619" s="25"/>
      <c r="D619" s="25"/>
      <c r="E619" s="25"/>
      <c r="F619" s="25"/>
      <c r="G619" s="25"/>
      <c r="H619" s="25"/>
      <c r="I619" s="25"/>
      <c r="J619" s="25"/>
      <c r="K619" s="25"/>
      <c r="L619" s="25"/>
      <c r="M619" s="25"/>
      <c r="N619" s="25"/>
      <c r="O619" s="25"/>
      <c r="P619" s="25"/>
      <c r="Q619" s="25"/>
      <c r="R619" s="25"/>
      <c r="S619" s="25"/>
      <c r="T619" s="25"/>
      <c r="U619" s="25"/>
      <c r="V619" s="25"/>
      <c r="W619" s="25"/>
      <c r="X619" s="25"/>
      <c r="Y619" s="25"/>
      <c r="Z619" s="25"/>
    </row>
    <row r="620" spans="1:26" ht="12" customHeight="1">
      <c r="A620" s="25"/>
      <c r="B620" s="25"/>
      <c r="C620" s="25"/>
      <c r="D620" s="25"/>
      <c r="E620" s="25"/>
      <c r="F620" s="25"/>
      <c r="G620" s="25"/>
      <c r="H620" s="25"/>
      <c r="I620" s="25"/>
      <c r="J620" s="25"/>
      <c r="K620" s="25"/>
      <c r="L620" s="25"/>
      <c r="M620" s="25"/>
      <c r="N620" s="25"/>
      <c r="O620" s="25"/>
      <c r="P620" s="25"/>
      <c r="Q620" s="25"/>
      <c r="R620" s="25"/>
      <c r="S620" s="25"/>
      <c r="T620" s="25"/>
      <c r="U620" s="25"/>
      <c r="V620" s="25"/>
      <c r="W620" s="25"/>
      <c r="X620" s="25"/>
      <c r="Y620" s="25"/>
      <c r="Z620" s="25"/>
    </row>
    <row r="621" spans="1:26" ht="12" customHeight="1">
      <c r="A621" s="25"/>
      <c r="B621" s="25"/>
      <c r="C621" s="25"/>
      <c r="D621" s="25"/>
      <c r="E621" s="25"/>
      <c r="F621" s="25"/>
      <c r="G621" s="25"/>
      <c r="H621" s="25"/>
      <c r="I621" s="25"/>
      <c r="J621" s="25"/>
      <c r="K621" s="25"/>
      <c r="L621" s="25"/>
      <c r="M621" s="25"/>
      <c r="N621" s="25"/>
      <c r="O621" s="25"/>
      <c r="P621" s="25"/>
      <c r="Q621" s="25"/>
      <c r="R621" s="25"/>
      <c r="S621" s="25"/>
      <c r="T621" s="25"/>
      <c r="U621" s="25"/>
      <c r="V621" s="25"/>
      <c r="W621" s="25"/>
      <c r="X621" s="25"/>
      <c r="Y621" s="25"/>
      <c r="Z621" s="25"/>
    </row>
    <row r="622" spans="1:26" ht="12" customHeight="1">
      <c r="A622" s="25"/>
      <c r="B622" s="25"/>
      <c r="C622" s="25"/>
      <c r="D622" s="25"/>
      <c r="E622" s="25"/>
      <c r="F622" s="25"/>
      <c r="G622" s="25"/>
      <c r="H622" s="25"/>
      <c r="I622" s="25"/>
      <c r="J622" s="25"/>
      <c r="K622" s="25"/>
      <c r="L622" s="25"/>
      <c r="M622" s="25"/>
      <c r="N622" s="25"/>
      <c r="O622" s="25"/>
      <c r="P622" s="25"/>
      <c r="Q622" s="25"/>
      <c r="R622" s="25"/>
      <c r="S622" s="25"/>
      <c r="T622" s="25"/>
      <c r="U622" s="25"/>
      <c r="V622" s="25"/>
      <c r="W622" s="25"/>
      <c r="X622" s="25"/>
      <c r="Y622" s="25"/>
      <c r="Z622" s="25"/>
    </row>
    <row r="623" spans="1:26" ht="12" customHeight="1">
      <c r="A623" s="25"/>
      <c r="B623" s="25"/>
      <c r="C623" s="25"/>
      <c r="D623" s="25"/>
      <c r="E623" s="25"/>
      <c r="F623" s="25"/>
      <c r="G623" s="25"/>
      <c r="H623" s="25"/>
      <c r="I623" s="25"/>
      <c r="J623" s="25"/>
      <c r="K623" s="25"/>
      <c r="L623" s="25"/>
      <c r="M623" s="25"/>
      <c r="N623" s="25"/>
      <c r="O623" s="25"/>
      <c r="P623" s="25"/>
      <c r="Q623" s="25"/>
      <c r="R623" s="25"/>
      <c r="S623" s="25"/>
      <c r="T623" s="25"/>
      <c r="U623" s="25"/>
      <c r="V623" s="25"/>
      <c r="W623" s="25"/>
      <c r="X623" s="25"/>
      <c r="Y623" s="25"/>
      <c r="Z623" s="25"/>
    </row>
    <row r="624" spans="1:26" ht="12" customHeight="1">
      <c r="A624" s="25"/>
      <c r="B624" s="25"/>
      <c r="C624" s="25"/>
      <c r="D624" s="25"/>
      <c r="E624" s="25"/>
      <c r="F624" s="25"/>
      <c r="G624" s="25"/>
      <c r="H624" s="25"/>
      <c r="I624" s="25"/>
      <c r="J624" s="25"/>
      <c r="K624" s="25"/>
      <c r="L624" s="25"/>
      <c r="M624" s="25"/>
      <c r="N624" s="25"/>
      <c r="O624" s="25"/>
      <c r="P624" s="25"/>
      <c r="Q624" s="25"/>
      <c r="R624" s="25"/>
      <c r="S624" s="25"/>
      <c r="T624" s="25"/>
      <c r="U624" s="25"/>
      <c r="V624" s="25"/>
      <c r="W624" s="25"/>
      <c r="X624" s="25"/>
      <c r="Y624" s="25"/>
      <c r="Z624" s="25"/>
    </row>
    <row r="625" spans="1:26" ht="12" customHeight="1">
      <c r="A625" s="25"/>
      <c r="B625" s="25"/>
      <c r="C625" s="25"/>
      <c r="D625" s="25"/>
      <c r="E625" s="25"/>
      <c r="F625" s="25"/>
      <c r="G625" s="25"/>
      <c r="H625" s="25"/>
      <c r="I625" s="25"/>
      <c r="J625" s="25"/>
      <c r="K625" s="25"/>
      <c r="L625" s="25"/>
      <c r="M625" s="25"/>
      <c r="N625" s="25"/>
      <c r="O625" s="25"/>
      <c r="P625" s="25"/>
      <c r="Q625" s="25"/>
      <c r="R625" s="25"/>
      <c r="S625" s="25"/>
      <c r="T625" s="25"/>
      <c r="U625" s="25"/>
      <c r="V625" s="25"/>
      <c r="W625" s="25"/>
      <c r="X625" s="25"/>
      <c r="Y625" s="25"/>
      <c r="Z625" s="25"/>
    </row>
    <row r="626" spans="1:26" ht="12" customHeight="1">
      <c r="A626" s="25"/>
      <c r="B626" s="25"/>
      <c r="C626" s="25"/>
      <c r="D626" s="25"/>
      <c r="E626" s="25"/>
      <c r="F626" s="25"/>
      <c r="G626" s="25"/>
      <c r="H626" s="25"/>
      <c r="I626" s="25"/>
      <c r="J626" s="25"/>
      <c r="K626" s="25"/>
      <c r="L626" s="25"/>
      <c r="M626" s="25"/>
      <c r="N626" s="25"/>
      <c r="O626" s="25"/>
      <c r="P626" s="25"/>
      <c r="Q626" s="25"/>
      <c r="R626" s="25"/>
      <c r="S626" s="25"/>
      <c r="T626" s="25"/>
      <c r="U626" s="25"/>
      <c r="V626" s="25"/>
      <c r="W626" s="25"/>
      <c r="X626" s="25"/>
      <c r="Y626" s="25"/>
      <c r="Z626" s="25"/>
    </row>
    <row r="627" spans="1:26" ht="12" customHeight="1">
      <c r="A627" s="25"/>
      <c r="B627" s="25"/>
      <c r="C627" s="25"/>
      <c r="D627" s="25"/>
      <c r="E627" s="25"/>
      <c r="F627" s="25"/>
      <c r="G627" s="25"/>
      <c r="H627" s="25"/>
      <c r="I627" s="25"/>
      <c r="J627" s="25"/>
      <c r="K627" s="25"/>
      <c r="L627" s="25"/>
      <c r="M627" s="25"/>
      <c r="N627" s="25"/>
      <c r="O627" s="25"/>
      <c r="P627" s="25"/>
      <c r="Q627" s="25"/>
      <c r="R627" s="25"/>
      <c r="S627" s="25"/>
      <c r="T627" s="25"/>
      <c r="U627" s="25"/>
      <c r="V627" s="25"/>
      <c r="W627" s="25"/>
      <c r="X627" s="25"/>
      <c r="Y627" s="25"/>
      <c r="Z627" s="25"/>
    </row>
    <row r="628" spans="1:26" ht="12" customHeight="1">
      <c r="A628" s="25"/>
      <c r="B628" s="25"/>
      <c r="C628" s="25"/>
      <c r="D628" s="25"/>
      <c r="E628" s="25"/>
      <c r="F628" s="25"/>
      <c r="G628" s="25"/>
      <c r="H628" s="25"/>
      <c r="I628" s="25"/>
      <c r="J628" s="25"/>
      <c r="K628" s="25"/>
      <c r="L628" s="25"/>
      <c r="M628" s="25"/>
      <c r="N628" s="25"/>
      <c r="O628" s="25"/>
      <c r="P628" s="25"/>
      <c r="Q628" s="25"/>
      <c r="R628" s="25"/>
      <c r="S628" s="25"/>
      <c r="T628" s="25"/>
      <c r="U628" s="25"/>
      <c r="V628" s="25"/>
      <c r="W628" s="25"/>
      <c r="X628" s="25"/>
      <c r="Y628" s="25"/>
      <c r="Z628" s="25"/>
    </row>
    <row r="629" spans="1:26" ht="12" customHeight="1">
      <c r="A629" s="25"/>
      <c r="B629" s="25"/>
      <c r="C629" s="25"/>
      <c r="D629" s="25"/>
      <c r="E629" s="25"/>
      <c r="F629" s="25"/>
      <c r="G629" s="25"/>
      <c r="H629" s="25"/>
      <c r="I629" s="25"/>
      <c r="J629" s="25"/>
      <c r="K629" s="25"/>
      <c r="L629" s="25"/>
      <c r="M629" s="25"/>
      <c r="N629" s="25"/>
      <c r="O629" s="25"/>
      <c r="P629" s="25"/>
      <c r="Q629" s="25"/>
      <c r="R629" s="25"/>
      <c r="S629" s="25"/>
      <c r="T629" s="25"/>
      <c r="U629" s="25"/>
      <c r="V629" s="25"/>
      <c r="W629" s="25"/>
      <c r="X629" s="25"/>
      <c r="Y629" s="25"/>
      <c r="Z629" s="25"/>
    </row>
    <row r="630" spans="1:26" ht="12" customHeight="1">
      <c r="A630" s="25"/>
      <c r="B630" s="25"/>
      <c r="C630" s="25"/>
      <c r="D630" s="25"/>
      <c r="E630" s="25"/>
      <c r="F630" s="25"/>
      <c r="G630" s="25"/>
      <c r="H630" s="25"/>
      <c r="I630" s="25"/>
      <c r="J630" s="25"/>
      <c r="K630" s="25"/>
      <c r="L630" s="25"/>
      <c r="M630" s="25"/>
      <c r="N630" s="25"/>
      <c r="O630" s="25"/>
      <c r="P630" s="25"/>
      <c r="Q630" s="25"/>
      <c r="R630" s="25"/>
      <c r="S630" s="25"/>
      <c r="T630" s="25"/>
      <c r="U630" s="25"/>
      <c r="V630" s="25"/>
      <c r="W630" s="25"/>
      <c r="X630" s="25"/>
      <c r="Y630" s="25"/>
      <c r="Z630" s="25"/>
    </row>
    <row r="631" spans="1:26" ht="12" customHeight="1">
      <c r="A631" s="25"/>
      <c r="B631" s="25"/>
      <c r="C631" s="25"/>
      <c r="D631" s="25"/>
      <c r="E631" s="25"/>
      <c r="F631" s="25"/>
      <c r="G631" s="25"/>
      <c r="H631" s="25"/>
      <c r="I631" s="25"/>
      <c r="J631" s="25"/>
      <c r="K631" s="25"/>
      <c r="L631" s="25"/>
      <c r="M631" s="25"/>
      <c r="N631" s="25"/>
      <c r="O631" s="25"/>
      <c r="P631" s="25"/>
      <c r="Q631" s="25"/>
      <c r="R631" s="25"/>
      <c r="S631" s="25"/>
      <c r="T631" s="25"/>
      <c r="U631" s="25"/>
      <c r="V631" s="25"/>
      <c r="W631" s="25"/>
      <c r="X631" s="25"/>
      <c r="Y631" s="25"/>
      <c r="Z631" s="25"/>
    </row>
    <row r="632" spans="1:26" ht="12" customHeight="1">
      <c r="A632" s="25"/>
      <c r="B632" s="25"/>
      <c r="C632" s="25"/>
      <c r="D632" s="25"/>
      <c r="E632" s="25"/>
      <c r="F632" s="25"/>
      <c r="G632" s="25"/>
      <c r="H632" s="25"/>
      <c r="I632" s="25"/>
      <c r="J632" s="25"/>
      <c r="K632" s="25"/>
      <c r="L632" s="25"/>
      <c r="M632" s="25"/>
      <c r="N632" s="25"/>
      <c r="O632" s="25"/>
      <c r="P632" s="25"/>
      <c r="Q632" s="25"/>
      <c r="R632" s="25"/>
      <c r="S632" s="25"/>
      <c r="T632" s="25"/>
      <c r="U632" s="25"/>
      <c r="V632" s="25"/>
      <c r="W632" s="25"/>
      <c r="X632" s="25"/>
      <c r="Y632" s="25"/>
      <c r="Z632" s="25"/>
    </row>
    <row r="633" spans="1:26" ht="12" customHeight="1">
      <c r="A633" s="25"/>
      <c r="B633" s="25"/>
      <c r="C633" s="25"/>
      <c r="D633" s="25"/>
      <c r="E633" s="25"/>
      <c r="F633" s="25"/>
      <c r="G633" s="25"/>
      <c r="H633" s="25"/>
      <c r="I633" s="25"/>
      <c r="J633" s="25"/>
      <c r="K633" s="25"/>
      <c r="L633" s="25"/>
      <c r="M633" s="25"/>
      <c r="N633" s="25"/>
      <c r="O633" s="25"/>
      <c r="P633" s="25"/>
      <c r="Q633" s="25"/>
      <c r="R633" s="25"/>
      <c r="S633" s="25"/>
      <c r="T633" s="25"/>
      <c r="U633" s="25"/>
      <c r="V633" s="25"/>
      <c r="W633" s="25"/>
      <c r="X633" s="25"/>
      <c r="Y633" s="25"/>
      <c r="Z633" s="25"/>
    </row>
    <row r="634" spans="1:26" ht="12" customHeight="1">
      <c r="A634" s="25"/>
      <c r="B634" s="25"/>
      <c r="C634" s="25"/>
      <c r="D634" s="25"/>
      <c r="E634" s="25"/>
      <c r="F634" s="25"/>
      <c r="G634" s="25"/>
      <c r="H634" s="25"/>
      <c r="I634" s="25"/>
      <c r="J634" s="25"/>
      <c r="K634" s="25"/>
      <c r="L634" s="25"/>
      <c r="M634" s="25"/>
      <c r="N634" s="25"/>
      <c r="O634" s="25"/>
      <c r="P634" s="25"/>
      <c r="Q634" s="25"/>
      <c r="R634" s="25"/>
      <c r="S634" s="25"/>
      <c r="T634" s="25"/>
      <c r="U634" s="25"/>
      <c r="V634" s="25"/>
      <c r="W634" s="25"/>
      <c r="X634" s="25"/>
      <c r="Y634" s="25"/>
      <c r="Z634" s="25"/>
    </row>
    <row r="635" spans="1:26" ht="12" customHeight="1">
      <c r="A635" s="25"/>
      <c r="B635" s="25"/>
      <c r="C635" s="25"/>
      <c r="D635" s="25"/>
      <c r="E635" s="25"/>
      <c r="F635" s="25"/>
      <c r="G635" s="25"/>
      <c r="H635" s="25"/>
      <c r="I635" s="25"/>
      <c r="J635" s="25"/>
      <c r="K635" s="25"/>
      <c r="L635" s="25"/>
      <c r="M635" s="25"/>
      <c r="N635" s="25"/>
      <c r="O635" s="25"/>
      <c r="P635" s="25"/>
      <c r="Q635" s="25"/>
      <c r="R635" s="25"/>
      <c r="S635" s="25"/>
      <c r="T635" s="25"/>
      <c r="U635" s="25"/>
      <c r="V635" s="25"/>
      <c r="W635" s="25"/>
      <c r="X635" s="25"/>
      <c r="Y635" s="25"/>
      <c r="Z635" s="25"/>
    </row>
    <row r="636" spans="1:26" ht="12" customHeight="1">
      <c r="A636" s="25"/>
      <c r="B636" s="25"/>
      <c r="C636" s="25"/>
      <c r="D636" s="25"/>
      <c r="E636" s="25"/>
      <c r="F636" s="25"/>
      <c r="G636" s="25"/>
      <c r="H636" s="25"/>
      <c r="I636" s="25"/>
      <c r="J636" s="25"/>
      <c r="K636" s="25"/>
      <c r="L636" s="25"/>
      <c r="M636" s="25"/>
      <c r="N636" s="25"/>
      <c r="O636" s="25"/>
      <c r="P636" s="25"/>
      <c r="Q636" s="25"/>
      <c r="R636" s="25"/>
      <c r="S636" s="25"/>
      <c r="T636" s="25"/>
      <c r="U636" s="25"/>
      <c r="V636" s="25"/>
      <c r="W636" s="25"/>
      <c r="X636" s="25"/>
      <c r="Y636" s="25"/>
      <c r="Z636" s="25"/>
    </row>
    <row r="637" spans="1:26" ht="12" customHeight="1">
      <c r="A637" s="25"/>
      <c r="B637" s="25"/>
      <c r="C637" s="25"/>
      <c r="D637" s="25"/>
      <c r="E637" s="25"/>
      <c r="F637" s="25"/>
      <c r="G637" s="25"/>
      <c r="H637" s="25"/>
      <c r="I637" s="25"/>
      <c r="J637" s="25"/>
      <c r="K637" s="25"/>
      <c r="L637" s="25"/>
      <c r="M637" s="25"/>
      <c r="N637" s="25"/>
      <c r="O637" s="25"/>
      <c r="P637" s="25"/>
      <c r="Q637" s="25"/>
      <c r="R637" s="25"/>
      <c r="S637" s="25"/>
      <c r="T637" s="25"/>
      <c r="U637" s="25"/>
      <c r="V637" s="25"/>
      <c r="W637" s="25"/>
      <c r="X637" s="25"/>
      <c r="Y637" s="25"/>
      <c r="Z637" s="25"/>
    </row>
    <row r="638" spans="1:26" ht="12" customHeight="1">
      <c r="A638" s="25"/>
      <c r="B638" s="25"/>
      <c r="C638" s="25"/>
      <c r="D638" s="25"/>
      <c r="E638" s="25"/>
      <c r="F638" s="25"/>
      <c r="G638" s="25"/>
      <c r="H638" s="25"/>
      <c r="I638" s="25"/>
      <c r="J638" s="25"/>
      <c r="K638" s="25"/>
      <c r="L638" s="25"/>
      <c r="M638" s="25"/>
      <c r="N638" s="25"/>
      <c r="O638" s="25"/>
      <c r="P638" s="25"/>
      <c r="Q638" s="25"/>
      <c r="R638" s="25"/>
      <c r="S638" s="25"/>
      <c r="T638" s="25"/>
      <c r="U638" s="25"/>
      <c r="V638" s="25"/>
      <c r="W638" s="25"/>
      <c r="X638" s="25"/>
      <c r="Y638" s="25"/>
      <c r="Z638" s="25"/>
    </row>
    <row r="639" spans="1:26" ht="12" customHeight="1">
      <c r="A639" s="25"/>
      <c r="B639" s="25"/>
      <c r="C639" s="25"/>
      <c r="D639" s="25"/>
      <c r="E639" s="25"/>
      <c r="F639" s="25"/>
      <c r="G639" s="25"/>
      <c r="H639" s="25"/>
      <c r="I639" s="25"/>
      <c r="J639" s="25"/>
      <c r="K639" s="25"/>
      <c r="L639" s="25"/>
      <c r="M639" s="25"/>
      <c r="N639" s="25"/>
      <c r="O639" s="25"/>
      <c r="P639" s="25"/>
      <c r="Q639" s="25"/>
      <c r="R639" s="25"/>
      <c r="S639" s="25"/>
      <c r="T639" s="25"/>
      <c r="U639" s="25"/>
      <c r="V639" s="25"/>
      <c r="W639" s="25"/>
      <c r="X639" s="25"/>
      <c r="Y639" s="25"/>
      <c r="Z639" s="25"/>
    </row>
    <row r="640" spans="1:26" ht="12" customHeight="1">
      <c r="A640" s="25"/>
      <c r="B640" s="25"/>
      <c r="C640" s="25"/>
      <c r="D640" s="25"/>
      <c r="E640" s="25"/>
      <c r="F640" s="25"/>
      <c r="G640" s="25"/>
      <c r="H640" s="25"/>
      <c r="I640" s="25"/>
      <c r="J640" s="25"/>
      <c r="K640" s="25"/>
      <c r="L640" s="25"/>
      <c r="M640" s="25"/>
      <c r="N640" s="25"/>
      <c r="O640" s="25"/>
      <c r="P640" s="25"/>
      <c r="Q640" s="25"/>
      <c r="R640" s="25"/>
      <c r="S640" s="25"/>
      <c r="T640" s="25"/>
      <c r="U640" s="25"/>
      <c r="V640" s="25"/>
      <c r="W640" s="25"/>
      <c r="X640" s="25"/>
      <c r="Y640" s="25"/>
      <c r="Z640" s="25"/>
    </row>
    <row r="641" spans="1:26" ht="12" customHeight="1">
      <c r="A641" s="25"/>
      <c r="B641" s="25"/>
      <c r="C641" s="25"/>
      <c r="D641" s="25"/>
      <c r="E641" s="25"/>
      <c r="F641" s="25"/>
      <c r="G641" s="25"/>
      <c r="H641" s="25"/>
      <c r="I641" s="25"/>
      <c r="J641" s="25"/>
      <c r="K641" s="25"/>
      <c r="L641" s="25"/>
      <c r="M641" s="25"/>
      <c r="N641" s="25"/>
      <c r="O641" s="25"/>
      <c r="P641" s="25"/>
      <c r="Q641" s="25"/>
      <c r="R641" s="25"/>
      <c r="S641" s="25"/>
      <c r="T641" s="25"/>
      <c r="U641" s="25"/>
      <c r="V641" s="25"/>
      <c r="W641" s="25"/>
      <c r="X641" s="25"/>
      <c r="Y641" s="25"/>
      <c r="Z641" s="25"/>
    </row>
    <row r="642" spans="1:26" ht="12" customHeight="1">
      <c r="A642" s="25"/>
      <c r="B642" s="25"/>
      <c r="C642" s="25"/>
      <c r="D642" s="25"/>
      <c r="E642" s="25"/>
      <c r="F642" s="25"/>
      <c r="G642" s="25"/>
      <c r="H642" s="25"/>
      <c r="I642" s="25"/>
      <c r="J642" s="25"/>
      <c r="K642" s="25"/>
      <c r="L642" s="25"/>
      <c r="M642" s="25"/>
      <c r="N642" s="25"/>
      <c r="O642" s="25"/>
      <c r="P642" s="25"/>
      <c r="Q642" s="25"/>
      <c r="R642" s="25"/>
      <c r="S642" s="25"/>
      <c r="T642" s="25"/>
      <c r="U642" s="25"/>
      <c r="V642" s="25"/>
      <c r="W642" s="25"/>
      <c r="X642" s="25"/>
      <c r="Y642" s="25"/>
      <c r="Z642" s="25"/>
    </row>
    <row r="643" spans="1:26" ht="12" customHeight="1">
      <c r="A643" s="25"/>
      <c r="B643" s="25"/>
      <c r="C643" s="25"/>
      <c r="D643" s="25"/>
      <c r="E643" s="25"/>
      <c r="F643" s="25"/>
      <c r="G643" s="25"/>
      <c r="H643" s="25"/>
      <c r="I643" s="25"/>
      <c r="J643" s="25"/>
      <c r="K643" s="25"/>
      <c r="L643" s="25"/>
      <c r="M643" s="25"/>
      <c r="N643" s="25"/>
      <c r="O643" s="25"/>
      <c r="P643" s="25"/>
      <c r="Q643" s="25"/>
      <c r="R643" s="25"/>
      <c r="S643" s="25"/>
      <c r="T643" s="25"/>
      <c r="U643" s="25"/>
      <c r="V643" s="25"/>
      <c r="W643" s="25"/>
      <c r="X643" s="25"/>
      <c r="Y643" s="25"/>
      <c r="Z643" s="25"/>
    </row>
    <row r="644" spans="1:26" ht="12" customHeight="1">
      <c r="A644" s="25"/>
      <c r="B644" s="25"/>
      <c r="C644" s="25"/>
      <c r="D644" s="25"/>
      <c r="E644" s="25"/>
      <c r="F644" s="25"/>
      <c r="G644" s="25"/>
      <c r="H644" s="25"/>
      <c r="I644" s="25"/>
      <c r="J644" s="25"/>
      <c r="K644" s="25"/>
      <c r="L644" s="25"/>
      <c r="M644" s="25"/>
      <c r="N644" s="25"/>
      <c r="O644" s="25"/>
      <c r="P644" s="25"/>
      <c r="Q644" s="25"/>
      <c r="R644" s="25"/>
      <c r="S644" s="25"/>
      <c r="T644" s="25"/>
      <c r="U644" s="25"/>
      <c r="V644" s="25"/>
      <c r="W644" s="25"/>
      <c r="X644" s="25"/>
      <c r="Y644" s="25"/>
      <c r="Z644" s="25"/>
    </row>
    <row r="645" spans="1:26" ht="12" customHeight="1">
      <c r="A645" s="25"/>
      <c r="B645" s="25"/>
      <c r="C645" s="25"/>
      <c r="D645" s="25"/>
      <c r="E645" s="25"/>
      <c r="F645" s="25"/>
      <c r="G645" s="25"/>
      <c r="H645" s="25"/>
      <c r="I645" s="25"/>
      <c r="J645" s="25"/>
      <c r="K645" s="25"/>
      <c r="L645" s="25"/>
      <c r="M645" s="25"/>
      <c r="N645" s="25"/>
      <c r="O645" s="25"/>
      <c r="P645" s="25"/>
      <c r="Q645" s="25"/>
      <c r="R645" s="25"/>
      <c r="S645" s="25"/>
      <c r="T645" s="25"/>
      <c r="U645" s="25"/>
      <c r="V645" s="25"/>
      <c r="W645" s="25"/>
      <c r="X645" s="25"/>
      <c r="Y645" s="25"/>
      <c r="Z645" s="25"/>
    </row>
    <row r="646" spans="1:26" ht="12" customHeight="1">
      <c r="A646" s="25"/>
      <c r="B646" s="25"/>
      <c r="C646" s="25"/>
      <c r="D646" s="25"/>
      <c r="E646" s="25"/>
      <c r="F646" s="25"/>
      <c r="G646" s="25"/>
      <c r="H646" s="25"/>
      <c r="I646" s="25"/>
      <c r="J646" s="25"/>
      <c r="K646" s="25"/>
      <c r="L646" s="25"/>
      <c r="M646" s="25"/>
      <c r="N646" s="25"/>
      <c r="O646" s="25"/>
      <c r="P646" s="25"/>
      <c r="Q646" s="25"/>
      <c r="R646" s="25"/>
      <c r="S646" s="25"/>
      <c r="T646" s="25"/>
      <c r="U646" s="25"/>
      <c r="V646" s="25"/>
      <c r="W646" s="25"/>
      <c r="X646" s="25"/>
      <c r="Y646" s="25"/>
      <c r="Z646" s="25"/>
    </row>
    <row r="647" spans="1:26" ht="12" customHeight="1">
      <c r="A647" s="25"/>
      <c r="B647" s="25"/>
      <c r="C647" s="25"/>
      <c r="D647" s="25"/>
      <c r="E647" s="25"/>
      <c r="F647" s="25"/>
      <c r="G647" s="25"/>
      <c r="H647" s="25"/>
      <c r="I647" s="25"/>
      <c r="J647" s="25"/>
      <c r="K647" s="25"/>
      <c r="L647" s="25"/>
      <c r="M647" s="25"/>
      <c r="N647" s="25"/>
      <c r="O647" s="25"/>
      <c r="P647" s="25"/>
      <c r="Q647" s="25"/>
      <c r="R647" s="25"/>
      <c r="S647" s="25"/>
      <c r="T647" s="25"/>
      <c r="U647" s="25"/>
      <c r="V647" s="25"/>
      <c r="W647" s="25"/>
      <c r="X647" s="25"/>
      <c r="Y647" s="25"/>
      <c r="Z647" s="25"/>
    </row>
    <row r="648" spans="1:26" ht="12" customHeight="1">
      <c r="A648" s="25"/>
      <c r="B648" s="25"/>
      <c r="C648" s="25"/>
      <c r="D648" s="25"/>
      <c r="E648" s="25"/>
      <c r="F648" s="25"/>
      <c r="G648" s="25"/>
      <c r="H648" s="25"/>
      <c r="I648" s="25"/>
      <c r="J648" s="25"/>
      <c r="K648" s="25"/>
      <c r="L648" s="25"/>
      <c r="M648" s="25"/>
      <c r="N648" s="25"/>
      <c r="O648" s="25"/>
      <c r="P648" s="25"/>
      <c r="Q648" s="25"/>
      <c r="R648" s="25"/>
      <c r="S648" s="25"/>
      <c r="T648" s="25"/>
      <c r="U648" s="25"/>
      <c r="V648" s="25"/>
      <c r="W648" s="25"/>
      <c r="X648" s="25"/>
      <c r="Y648" s="25"/>
      <c r="Z648" s="25"/>
    </row>
    <row r="649" spans="1:26" ht="12" customHeight="1">
      <c r="A649" s="25"/>
      <c r="B649" s="25"/>
      <c r="C649" s="25"/>
      <c r="D649" s="25"/>
      <c r="E649" s="25"/>
      <c r="F649" s="25"/>
      <c r="G649" s="25"/>
      <c r="H649" s="25"/>
      <c r="I649" s="25"/>
      <c r="J649" s="25"/>
      <c r="K649" s="25"/>
      <c r="L649" s="25"/>
      <c r="M649" s="25"/>
      <c r="N649" s="25"/>
      <c r="O649" s="25"/>
      <c r="P649" s="25"/>
      <c r="Q649" s="25"/>
      <c r="R649" s="25"/>
      <c r="S649" s="25"/>
      <c r="T649" s="25"/>
      <c r="U649" s="25"/>
      <c r="V649" s="25"/>
      <c r="W649" s="25"/>
      <c r="X649" s="25"/>
      <c r="Y649" s="25"/>
      <c r="Z649" s="25"/>
    </row>
    <row r="650" spans="1:26" ht="12" customHeight="1">
      <c r="A650" s="25"/>
      <c r="B650" s="25"/>
      <c r="C650" s="25"/>
      <c r="D650" s="25"/>
      <c r="E650" s="25"/>
      <c r="F650" s="25"/>
      <c r="G650" s="25"/>
      <c r="H650" s="25"/>
      <c r="I650" s="25"/>
      <c r="J650" s="25"/>
      <c r="K650" s="25"/>
      <c r="L650" s="25"/>
      <c r="M650" s="25"/>
      <c r="N650" s="25"/>
      <c r="O650" s="25"/>
      <c r="P650" s="25"/>
      <c r="Q650" s="25"/>
      <c r="R650" s="25"/>
      <c r="S650" s="25"/>
      <c r="T650" s="25"/>
      <c r="U650" s="25"/>
      <c r="V650" s="25"/>
      <c r="W650" s="25"/>
      <c r="X650" s="25"/>
      <c r="Y650" s="25"/>
      <c r="Z650" s="25"/>
    </row>
    <row r="651" spans="1:26" ht="12" customHeight="1">
      <c r="A651" s="25"/>
      <c r="B651" s="25"/>
      <c r="C651" s="25"/>
      <c r="D651" s="25"/>
      <c r="E651" s="25"/>
      <c r="F651" s="25"/>
      <c r="G651" s="25"/>
      <c r="H651" s="25"/>
      <c r="I651" s="25"/>
      <c r="J651" s="25"/>
      <c r="K651" s="25"/>
      <c r="L651" s="25"/>
      <c r="M651" s="25"/>
      <c r="N651" s="25"/>
      <c r="O651" s="25"/>
      <c r="P651" s="25"/>
      <c r="Q651" s="25"/>
      <c r="R651" s="25"/>
      <c r="S651" s="25"/>
      <c r="T651" s="25"/>
      <c r="U651" s="25"/>
      <c r="V651" s="25"/>
      <c r="W651" s="25"/>
      <c r="X651" s="25"/>
      <c r="Y651" s="25"/>
      <c r="Z651" s="25"/>
    </row>
    <row r="652" spans="1:26" ht="12" customHeight="1">
      <c r="A652" s="25"/>
      <c r="B652" s="25"/>
      <c r="C652" s="25"/>
      <c r="D652" s="25"/>
      <c r="E652" s="25"/>
      <c r="F652" s="25"/>
      <c r="G652" s="25"/>
      <c r="H652" s="25"/>
      <c r="I652" s="25"/>
      <c r="J652" s="25"/>
      <c r="K652" s="25"/>
      <c r="L652" s="25"/>
      <c r="M652" s="25"/>
      <c r="N652" s="25"/>
      <c r="O652" s="25"/>
      <c r="P652" s="25"/>
      <c r="Q652" s="25"/>
      <c r="R652" s="25"/>
      <c r="S652" s="25"/>
      <c r="T652" s="25"/>
      <c r="U652" s="25"/>
      <c r="V652" s="25"/>
      <c r="W652" s="25"/>
      <c r="X652" s="25"/>
      <c r="Y652" s="25"/>
      <c r="Z652" s="25"/>
    </row>
    <row r="653" spans="1:26" ht="12" customHeight="1">
      <c r="A653" s="25"/>
      <c r="B653" s="25"/>
      <c r="C653" s="25"/>
      <c r="D653" s="25"/>
      <c r="E653" s="25"/>
      <c r="F653" s="25"/>
      <c r="G653" s="25"/>
      <c r="H653" s="25"/>
      <c r="I653" s="25"/>
      <c r="J653" s="25"/>
      <c r="K653" s="25"/>
      <c r="L653" s="25"/>
      <c r="M653" s="25"/>
      <c r="N653" s="25"/>
      <c r="O653" s="25"/>
      <c r="P653" s="25"/>
      <c r="Q653" s="25"/>
      <c r="R653" s="25"/>
      <c r="S653" s="25"/>
      <c r="T653" s="25"/>
      <c r="U653" s="25"/>
      <c r="V653" s="25"/>
      <c r="W653" s="25"/>
      <c r="X653" s="25"/>
      <c r="Y653" s="25"/>
      <c r="Z653" s="25"/>
    </row>
    <row r="654" spans="1:26" ht="12" customHeight="1">
      <c r="A654" s="25"/>
      <c r="B654" s="25"/>
      <c r="C654" s="25"/>
      <c r="D654" s="25"/>
      <c r="E654" s="25"/>
      <c r="F654" s="25"/>
      <c r="G654" s="25"/>
      <c r="H654" s="25"/>
      <c r="I654" s="25"/>
      <c r="J654" s="25"/>
      <c r="K654" s="25"/>
      <c r="L654" s="25"/>
      <c r="M654" s="25"/>
      <c r="N654" s="25"/>
      <c r="O654" s="25"/>
      <c r="P654" s="25"/>
      <c r="Q654" s="25"/>
      <c r="R654" s="25"/>
      <c r="S654" s="25"/>
      <c r="T654" s="25"/>
      <c r="U654" s="25"/>
      <c r="V654" s="25"/>
      <c r="W654" s="25"/>
      <c r="X654" s="25"/>
      <c r="Y654" s="25"/>
      <c r="Z654" s="25"/>
    </row>
    <row r="655" spans="1:26" ht="12" customHeight="1">
      <c r="A655" s="25"/>
      <c r="B655" s="25"/>
      <c r="C655" s="25"/>
      <c r="D655" s="25"/>
      <c r="E655" s="25"/>
      <c r="F655" s="25"/>
      <c r="G655" s="25"/>
      <c r="H655" s="25"/>
      <c r="I655" s="25"/>
      <c r="J655" s="25"/>
      <c r="K655" s="25"/>
      <c r="L655" s="25"/>
      <c r="M655" s="25"/>
      <c r="N655" s="25"/>
      <c r="O655" s="25"/>
      <c r="P655" s="25"/>
      <c r="Q655" s="25"/>
      <c r="R655" s="25"/>
      <c r="S655" s="25"/>
      <c r="T655" s="25"/>
      <c r="U655" s="25"/>
      <c r="V655" s="25"/>
      <c r="W655" s="25"/>
      <c r="X655" s="25"/>
      <c r="Y655" s="25"/>
      <c r="Z655" s="25"/>
    </row>
    <row r="656" spans="1:26" ht="12" customHeight="1">
      <c r="A656" s="25"/>
      <c r="B656" s="25"/>
      <c r="C656" s="25"/>
      <c r="D656" s="25"/>
      <c r="E656" s="25"/>
      <c r="F656" s="25"/>
      <c r="G656" s="25"/>
      <c r="H656" s="25"/>
      <c r="I656" s="25"/>
      <c r="J656" s="25"/>
      <c r="K656" s="25"/>
      <c r="L656" s="25"/>
      <c r="M656" s="25"/>
      <c r="N656" s="25"/>
      <c r="O656" s="25"/>
      <c r="P656" s="25"/>
      <c r="Q656" s="25"/>
      <c r="R656" s="25"/>
      <c r="S656" s="25"/>
      <c r="T656" s="25"/>
      <c r="U656" s="25"/>
      <c r="V656" s="25"/>
      <c r="W656" s="25"/>
      <c r="X656" s="25"/>
      <c r="Y656" s="25"/>
      <c r="Z656" s="25"/>
    </row>
    <row r="657" spans="1:26" ht="12" customHeight="1">
      <c r="A657" s="25"/>
      <c r="B657" s="25"/>
      <c r="C657" s="25"/>
      <c r="D657" s="25"/>
      <c r="E657" s="25"/>
      <c r="F657" s="25"/>
      <c r="G657" s="25"/>
      <c r="H657" s="25"/>
      <c r="I657" s="25"/>
      <c r="J657" s="25"/>
      <c r="K657" s="25"/>
      <c r="L657" s="25"/>
      <c r="M657" s="25"/>
      <c r="N657" s="25"/>
      <c r="O657" s="25"/>
      <c r="P657" s="25"/>
      <c r="Q657" s="25"/>
      <c r="R657" s="25"/>
      <c r="S657" s="25"/>
      <c r="T657" s="25"/>
      <c r="U657" s="25"/>
      <c r="V657" s="25"/>
      <c r="W657" s="25"/>
      <c r="X657" s="25"/>
      <c r="Y657" s="25"/>
      <c r="Z657" s="25"/>
    </row>
    <row r="658" spans="1:26" ht="12" customHeight="1">
      <c r="A658" s="25"/>
      <c r="B658" s="25"/>
      <c r="C658" s="25"/>
      <c r="D658" s="25"/>
      <c r="E658" s="25"/>
      <c r="F658" s="25"/>
      <c r="G658" s="25"/>
      <c r="H658" s="25"/>
      <c r="I658" s="25"/>
      <c r="J658" s="25"/>
      <c r="K658" s="25"/>
      <c r="L658" s="25"/>
      <c r="M658" s="25"/>
      <c r="N658" s="25"/>
      <c r="O658" s="25"/>
      <c r="P658" s="25"/>
      <c r="Q658" s="25"/>
      <c r="R658" s="25"/>
      <c r="S658" s="25"/>
      <c r="T658" s="25"/>
      <c r="U658" s="25"/>
      <c r="V658" s="25"/>
      <c r="W658" s="25"/>
      <c r="X658" s="25"/>
      <c r="Y658" s="25"/>
      <c r="Z658" s="25"/>
    </row>
    <row r="659" spans="1:26" ht="12" customHeight="1">
      <c r="A659" s="25"/>
      <c r="B659" s="25"/>
      <c r="C659" s="25"/>
      <c r="D659" s="25"/>
      <c r="E659" s="25"/>
      <c r="F659" s="25"/>
      <c r="G659" s="25"/>
      <c r="H659" s="25"/>
      <c r="I659" s="25"/>
      <c r="J659" s="25"/>
      <c r="K659" s="25"/>
      <c r="L659" s="25"/>
      <c r="M659" s="25"/>
      <c r="N659" s="25"/>
      <c r="O659" s="25"/>
      <c r="P659" s="25"/>
      <c r="Q659" s="25"/>
      <c r="R659" s="25"/>
      <c r="S659" s="25"/>
      <c r="T659" s="25"/>
      <c r="U659" s="25"/>
      <c r="V659" s="25"/>
      <c r="W659" s="25"/>
      <c r="X659" s="25"/>
      <c r="Y659" s="25"/>
      <c r="Z659" s="25"/>
    </row>
    <row r="660" spans="1:26" ht="12" customHeight="1">
      <c r="A660" s="25"/>
      <c r="B660" s="25"/>
      <c r="C660" s="25"/>
      <c r="D660" s="25"/>
      <c r="E660" s="25"/>
      <c r="F660" s="25"/>
      <c r="G660" s="25"/>
      <c r="H660" s="25"/>
      <c r="I660" s="25"/>
      <c r="J660" s="25"/>
      <c r="K660" s="25"/>
      <c r="L660" s="25"/>
      <c r="M660" s="25"/>
      <c r="N660" s="25"/>
      <c r="O660" s="25"/>
      <c r="P660" s="25"/>
      <c r="Q660" s="25"/>
      <c r="R660" s="25"/>
      <c r="S660" s="25"/>
      <c r="T660" s="25"/>
      <c r="U660" s="25"/>
      <c r="V660" s="25"/>
      <c r="W660" s="25"/>
      <c r="X660" s="25"/>
      <c r="Y660" s="25"/>
      <c r="Z660" s="25"/>
    </row>
    <row r="661" spans="1:26" ht="12" customHeight="1">
      <c r="A661" s="25"/>
      <c r="B661" s="25"/>
      <c r="C661" s="25"/>
      <c r="D661" s="25"/>
      <c r="E661" s="25"/>
      <c r="F661" s="25"/>
      <c r="G661" s="25"/>
      <c r="H661" s="25"/>
      <c r="I661" s="25"/>
      <c r="J661" s="25"/>
      <c r="K661" s="25"/>
      <c r="L661" s="25"/>
      <c r="M661" s="25"/>
      <c r="N661" s="25"/>
      <c r="O661" s="25"/>
      <c r="P661" s="25"/>
      <c r="Q661" s="25"/>
      <c r="R661" s="25"/>
      <c r="S661" s="25"/>
      <c r="T661" s="25"/>
      <c r="U661" s="25"/>
      <c r="V661" s="25"/>
      <c r="W661" s="25"/>
      <c r="X661" s="25"/>
      <c r="Y661" s="25"/>
      <c r="Z661" s="25"/>
    </row>
    <row r="662" spans="1:26" ht="12" customHeight="1">
      <c r="A662" s="25"/>
      <c r="B662" s="25"/>
      <c r="C662" s="25"/>
      <c r="D662" s="25"/>
      <c r="E662" s="25"/>
      <c r="F662" s="25"/>
      <c r="G662" s="25"/>
      <c r="H662" s="25"/>
      <c r="I662" s="25"/>
      <c r="J662" s="25"/>
      <c r="K662" s="25"/>
      <c r="L662" s="25"/>
      <c r="M662" s="25"/>
      <c r="N662" s="25"/>
      <c r="O662" s="25"/>
      <c r="P662" s="25"/>
      <c r="Q662" s="25"/>
      <c r="R662" s="25"/>
      <c r="S662" s="25"/>
      <c r="T662" s="25"/>
      <c r="U662" s="25"/>
      <c r="V662" s="25"/>
      <c r="W662" s="25"/>
      <c r="X662" s="25"/>
      <c r="Y662" s="25"/>
      <c r="Z662" s="25"/>
    </row>
    <row r="663" spans="1:26" ht="12" customHeight="1">
      <c r="A663" s="25"/>
      <c r="B663" s="25"/>
      <c r="C663" s="25"/>
      <c r="D663" s="25"/>
      <c r="E663" s="25"/>
      <c r="F663" s="25"/>
      <c r="G663" s="25"/>
      <c r="H663" s="25"/>
      <c r="I663" s="25"/>
      <c r="J663" s="25"/>
      <c r="K663" s="25"/>
      <c r="L663" s="25"/>
      <c r="M663" s="25"/>
      <c r="N663" s="25"/>
      <c r="O663" s="25"/>
      <c r="P663" s="25"/>
      <c r="Q663" s="25"/>
      <c r="R663" s="25"/>
      <c r="S663" s="25"/>
      <c r="T663" s="25"/>
      <c r="U663" s="25"/>
      <c r="V663" s="25"/>
      <c r="W663" s="25"/>
      <c r="X663" s="25"/>
      <c r="Y663" s="25"/>
      <c r="Z663" s="25"/>
    </row>
    <row r="664" spans="1:26" ht="12" customHeight="1">
      <c r="A664" s="25"/>
      <c r="B664" s="25"/>
      <c r="C664" s="25"/>
      <c r="D664" s="25"/>
      <c r="E664" s="25"/>
      <c r="F664" s="25"/>
      <c r="G664" s="25"/>
      <c r="H664" s="25"/>
      <c r="I664" s="25"/>
      <c r="J664" s="25"/>
      <c r="K664" s="25"/>
      <c r="L664" s="25"/>
      <c r="M664" s="25"/>
      <c r="N664" s="25"/>
      <c r="O664" s="25"/>
      <c r="P664" s="25"/>
      <c r="Q664" s="25"/>
      <c r="R664" s="25"/>
      <c r="S664" s="25"/>
      <c r="T664" s="25"/>
      <c r="U664" s="25"/>
      <c r="V664" s="25"/>
      <c r="W664" s="25"/>
      <c r="X664" s="25"/>
      <c r="Y664" s="25"/>
      <c r="Z664" s="25"/>
    </row>
    <row r="665" spans="1:26" ht="12" customHeight="1">
      <c r="A665" s="25"/>
      <c r="B665" s="25"/>
      <c r="C665" s="25"/>
      <c r="D665" s="25"/>
      <c r="E665" s="25"/>
      <c r="F665" s="25"/>
      <c r="G665" s="25"/>
      <c r="H665" s="25"/>
      <c r="I665" s="25"/>
      <c r="J665" s="25"/>
      <c r="K665" s="25"/>
      <c r="L665" s="25"/>
      <c r="M665" s="25"/>
      <c r="N665" s="25"/>
      <c r="O665" s="25"/>
      <c r="P665" s="25"/>
      <c r="Q665" s="25"/>
      <c r="R665" s="25"/>
      <c r="S665" s="25"/>
      <c r="T665" s="25"/>
      <c r="U665" s="25"/>
      <c r="V665" s="25"/>
      <c r="W665" s="25"/>
      <c r="X665" s="25"/>
      <c r="Y665" s="25"/>
      <c r="Z665" s="25"/>
    </row>
    <row r="666" spans="1:26" ht="12" customHeight="1">
      <c r="A666" s="25"/>
      <c r="B666" s="25"/>
      <c r="C666" s="25"/>
      <c r="D666" s="25"/>
      <c r="E666" s="25"/>
      <c r="F666" s="25"/>
      <c r="G666" s="25"/>
      <c r="H666" s="25"/>
      <c r="I666" s="25"/>
      <c r="J666" s="25"/>
      <c r="K666" s="25"/>
      <c r="L666" s="25"/>
      <c r="M666" s="25"/>
      <c r="N666" s="25"/>
      <c r="O666" s="25"/>
      <c r="P666" s="25"/>
      <c r="Q666" s="25"/>
      <c r="R666" s="25"/>
      <c r="S666" s="25"/>
      <c r="T666" s="25"/>
      <c r="U666" s="25"/>
      <c r="V666" s="25"/>
      <c r="W666" s="25"/>
      <c r="X666" s="25"/>
      <c r="Y666" s="25"/>
      <c r="Z666" s="25"/>
    </row>
    <row r="667" spans="1:26" ht="12" customHeight="1">
      <c r="A667" s="25"/>
      <c r="B667" s="25"/>
      <c r="C667" s="25"/>
      <c r="D667" s="25"/>
      <c r="E667" s="25"/>
      <c r="F667" s="25"/>
      <c r="G667" s="25"/>
      <c r="H667" s="25"/>
      <c r="I667" s="25"/>
      <c r="J667" s="25"/>
      <c r="K667" s="25"/>
      <c r="L667" s="25"/>
      <c r="M667" s="25"/>
      <c r="N667" s="25"/>
      <c r="O667" s="25"/>
      <c r="P667" s="25"/>
      <c r="Q667" s="25"/>
      <c r="R667" s="25"/>
      <c r="S667" s="25"/>
      <c r="T667" s="25"/>
      <c r="U667" s="25"/>
      <c r="V667" s="25"/>
      <c r="W667" s="25"/>
      <c r="X667" s="25"/>
      <c r="Y667" s="25"/>
      <c r="Z667" s="25"/>
    </row>
    <row r="668" spans="1:26" ht="12" customHeight="1">
      <c r="A668" s="25"/>
      <c r="B668" s="25"/>
      <c r="C668" s="25"/>
      <c r="D668" s="25"/>
      <c r="E668" s="25"/>
      <c r="F668" s="25"/>
      <c r="G668" s="25"/>
      <c r="H668" s="25"/>
      <c r="I668" s="25"/>
      <c r="J668" s="25"/>
      <c r="K668" s="25"/>
      <c r="L668" s="25"/>
      <c r="M668" s="25"/>
      <c r="N668" s="25"/>
      <c r="O668" s="25"/>
      <c r="P668" s="25"/>
      <c r="Q668" s="25"/>
      <c r="R668" s="25"/>
      <c r="S668" s="25"/>
      <c r="T668" s="25"/>
      <c r="U668" s="25"/>
      <c r="V668" s="25"/>
      <c r="W668" s="25"/>
      <c r="X668" s="25"/>
      <c r="Y668" s="25"/>
      <c r="Z668" s="25"/>
    </row>
    <row r="669" spans="1:26" ht="12" customHeight="1">
      <c r="A669" s="25"/>
      <c r="B669" s="25"/>
      <c r="C669" s="25"/>
      <c r="D669" s="25"/>
      <c r="E669" s="25"/>
      <c r="F669" s="25"/>
      <c r="G669" s="25"/>
      <c r="H669" s="25"/>
      <c r="I669" s="25"/>
      <c r="J669" s="25"/>
      <c r="K669" s="25"/>
      <c r="L669" s="25"/>
      <c r="M669" s="25"/>
      <c r="N669" s="25"/>
      <c r="O669" s="25"/>
      <c r="P669" s="25"/>
      <c r="Q669" s="25"/>
      <c r="R669" s="25"/>
      <c r="S669" s="25"/>
      <c r="T669" s="25"/>
      <c r="U669" s="25"/>
      <c r="V669" s="25"/>
      <c r="W669" s="25"/>
      <c r="X669" s="25"/>
      <c r="Y669" s="25"/>
      <c r="Z669" s="25"/>
    </row>
    <row r="670" spans="1:26" ht="12" customHeight="1">
      <c r="A670" s="25"/>
      <c r="B670" s="25"/>
      <c r="C670" s="25"/>
      <c r="D670" s="25"/>
      <c r="E670" s="25"/>
      <c r="F670" s="25"/>
      <c r="G670" s="25"/>
      <c r="H670" s="25"/>
      <c r="I670" s="25"/>
      <c r="J670" s="25"/>
      <c r="K670" s="25"/>
      <c r="L670" s="25"/>
      <c r="M670" s="25"/>
      <c r="N670" s="25"/>
      <c r="O670" s="25"/>
      <c r="P670" s="25"/>
      <c r="Q670" s="25"/>
      <c r="R670" s="25"/>
      <c r="S670" s="25"/>
      <c r="T670" s="25"/>
      <c r="U670" s="25"/>
      <c r="V670" s="25"/>
      <c r="W670" s="25"/>
      <c r="X670" s="25"/>
      <c r="Y670" s="25"/>
      <c r="Z670" s="25"/>
    </row>
    <row r="671" spans="1:26" ht="12" customHeight="1">
      <c r="A671" s="25"/>
      <c r="B671" s="25"/>
      <c r="C671" s="25"/>
      <c r="D671" s="25"/>
      <c r="E671" s="25"/>
      <c r="F671" s="25"/>
      <c r="G671" s="25"/>
      <c r="H671" s="25"/>
      <c r="I671" s="25"/>
      <c r="J671" s="25"/>
      <c r="K671" s="25"/>
      <c r="L671" s="25"/>
      <c r="M671" s="25"/>
      <c r="N671" s="25"/>
      <c r="O671" s="25"/>
      <c r="P671" s="25"/>
      <c r="Q671" s="25"/>
      <c r="R671" s="25"/>
      <c r="S671" s="25"/>
      <c r="T671" s="25"/>
      <c r="U671" s="25"/>
      <c r="V671" s="25"/>
      <c r="W671" s="25"/>
      <c r="X671" s="25"/>
      <c r="Y671" s="25"/>
      <c r="Z671" s="25"/>
    </row>
    <row r="672" spans="1:26" ht="12" customHeight="1">
      <c r="A672" s="25"/>
      <c r="B672" s="25"/>
      <c r="C672" s="25"/>
      <c r="D672" s="25"/>
      <c r="E672" s="25"/>
      <c r="F672" s="25"/>
      <c r="G672" s="25"/>
      <c r="H672" s="25"/>
      <c r="I672" s="25"/>
      <c r="J672" s="25"/>
      <c r="K672" s="25"/>
      <c r="L672" s="25"/>
      <c r="M672" s="25"/>
      <c r="N672" s="25"/>
      <c r="O672" s="25"/>
      <c r="P672" s="25"/>
      <c r="Q672" s="25"/>
      <c r="R672" s="25"/>
      <c r="S672" s="25"/>
      <c r="T672" s="25"/>
      <c r="U672" s="25"/>
      <c r="V672" s="25"/>
      <c r="W672" s="25"/>
      <c r="X672" s="25"/>
      <c r="Y672" s="25"/>
      <c r="Z672" s="25"/>
    </row>
    <row r="673" spans="1:26" ht="12" customHeight="1">
      <c r="A673" s="25"/>
      <c r="B673" s="25"/>
      <c r="C673" s="25"/>
      <c r="D673" s="25"/>
      <c r="E673" s="25"/>
      <c r="F673" s="25"/>
      <c r="G673" s="25"/>
      <c r="H673" s="25"/>
      <c r="I673" s="25"/>
      <c r="J673" s="25"/>
      <c r="K673" s="25"/>
      <c r="L673" s="25"/>
      <c r="M673" s="25"/>
      <c r="N673" s="25"/>
      <c r="O673" s="25"/>
      <c r="P673" s="25"/>
      <c r="Q673" s="25"/>
      <c r="R673" s="25"/>
      <c r="S673" s="25"/>
      <c r="T673" s="25"/>
      <c r="U673" s="25"/>
      <c r="V673" s="25"/>
      <c r="W673" s="25"/>
      <c r="X673" s="25"/>
      <c r="Y673" s="25"/>
      <c r="Z673" s="25"/>
    </row>
    <row r="674" spans="1:26" ht="12" customHeight="1">
      <c r="A674" s="25"/>
      <c r="B674" s="25"/>
      <c r="C674" s="25"/>
      <c r="D674" s="25"/>
      <c r="E674" s="25"/>
      <c r="F674" s="25"/>
      <c r="G674" s="25"/>
      <c r="H674" s="25"/>
      <c r="I674" s="25"/>
      <c r="J674" s="25"/>
      <c r="K674" s="25"/>
      <c r="L674" s="25"/>
      <c r="M674" s="25"/>
      <c r="N674" s="25"/>
      <c r="O674" s="25"/>
      <c r="P674" s="25"/>
      <c r="Q674" s="25"/>
      <c r="R674" s="25"/>
      <c r="S674" s="25"/>
      <c r="T674" s="25"/>
      <c r="U674" s="25"/>
      <c r="V674" s="25"/>
      <c r="W674" s="25"/>
      <c r="X674" s="25"/>
      <c r="Y674" s="25"/>
      <c r="Z674" s="25"/>
    </row>
    <row r="675" spans="1:26" ht="12" customHeight="1">
      <c r="A675" s="25"/>
      <c r="B675" s="25"/>
      <c r="C675" s="25"/>
      <c r="D675" s="25"/>
      <c r="E675" s="25"/>
      <c r="F675" s="25"/>
      <c r="G675" s="25"/>
      <c r="H675" s="25"/>
      <c r="I675" s="25"/>
      <c r="J675" s="25"/>
      <c r="K675" s="25"/>
      <c r="L675" s="25"/>
      <c r="M675" s="25"/>
      <c r="N675" s="25"/>
      <c r="O675" s="25"/>
      <c r="P675" s="25"/>
      <c r="Q675" s="25"/>
      <c r="R675" s="25"/>
      <c r="S675" s="25"/>
      <c r="T675" s="25"/>
      <c r="U675" s="25"/>
      <c r="V675" s="25"/>
      <c r="W675" s="25"/>
      <c r="X675" s="25"/>
      <c r="Y675" s="25"/>
      <c r="Z675" s="25"/>
    </row>
    <row r="676" spans="1:26" ht="12" customHeight="1">
      <c r="A676" s="25"/>
      <c r="B676" s="25"/>
      <c r="C676" s="25"/>
      <c r="D676" s="25"/>
      <c r="E676" s="25"/>
      <c r="F676" s="25"/>
      <c r="G676" s="25"/>
      <c r="H676" s="25"/>
      <c r="I676" s="25"/>
      <c r="J676" s="25"/>
      <c r="K676" s="25"/>
      <c r="L676" s="25"/>
      <c r="M676" s="25"/>
      <c r="N676" s="25"/>
      <c r="O676" s="25"/>
      <c r="P676" s="25"/>
      <c r="Q676" s="25"/>
      <c r="R676" s="25"/>
      <c r="S676" s="25"/>
      <c r="T676" s="25"/>
      <c r="U676" s="25"/>
      <c r="V676" s="25"/>
      <c r="W676" s="25"/>
      <c r="X676" s="25"/>
      <c r="Y676" s="25"/>
      <c r="Z676" s="25"/>
    </row>
    <row r="677" spans="1:26" ht="12" customHeight="1">
      <c r="A677" s="25"/>
      <c r="B677" s="25"/>
      <c r="C677" s="25"/>
      <c r="D677" s="25"/>
      <c r="E677" s="25"/>
      <c r="F677" s="25"/>
      <c r="G677" s="25"/>
      <c r="H677" s="25"/>
      <c r="I677" s="25"/>
      <c r="J677" s="25"/>
      <c r="K677" s="25"/>
      <c r="L677" s="25"/>
      <c r="M677" s="25"/>
      <c r="N677" s="25"/>
      <c r="O677" s="25"/>
      <c r="P677" s="25"/>
      <c r="Q677" s="25"/>
      <c r="R677" s="25"/>
      <c r="S677" s="25"/>
      <c r="T677" s="25"/>
      <c r="U677" s="25"/>
      <c r="V677" s="25"/>
      <c r="W677" s="25"/>
      <c r="X677" s="25"/>
      <c r="Y677" s="25"/>
      <c r="Z677" s="25"/>
    </row>
    <row r="678" spans="1:26" ht="12" customHeight="1">
      <c r="A678" s="25"/>
      <c r="B678" s="25"/>
      <c r="C678" s="25"/>
      <c r="D678" s="25"/>
      <c r="E678" s="25"/>
      <c r="F678" s="25"/>
      <c r="G678" s="25"/>
      <c r="H678" s="25"/>
      <c r="I678" s="25"/>
      <c r="J678" s="25"/>
      <c r="K678" s="25"/>
      <c r="L678" s="25"/>
      <c r="M678" s="25"/>
      <c r="N678" s="25"/>
      <c r="O678" s="25"/>
      <c r="P678" s="25"/>
      <c r="Q678" s="25"/>
      <c r="R678" s="25"/>
      <c r="S678" s="25"/>
      <c r="T678" s="25"/>
      <c r="U678" s="25"/>
      <c r="V678" s="25"/>
      <c r="W678" s="25"/>
      <c r="X678" s="25"/>
      <c r="Y678" s="25"/>
      <c r="Z678" s="25"/>
    </row>
    <row r="679" spans="1:26" ht="12" customHeight="1">
      <c r="A679" s="25"/>
      <c r="B679" s="25"/>
      <c r="C679" s="25"/>
      <c r="D679" s="25"/>
      <c r="E679" s="25"/>
      <c r="F679" s="25"/>
      <c r="G679" s="25"/>
      <c r="H679" s="25"/>
      <c r="I679" s="25"/>
      <c r="J679" s="25"/>
      <c r="K679" s="25"/>
      <c r="L679" s="25"/>
      <c r="M679" s="25"/>
      <c r="N679" s="25"/>
      <c r="O679" s="25"/>
      <c r="P679" s="25"/>
      <c r="Q679" s="25"/>
      <c r="R679" s="25"/>
      <c r="S679" s="25"/>
      <c r="T679" s="25"/>
      <c r="U679" s="25"/>
      <c r="V679" s="25"/>
      <c r="W679" s="25"/>
      <c r="X679" s="25"/>
      <c r="Y679" s="25"/>
      <c r="Z679" s="25"/>
    </row>
    <row r="680" spans="1:26" ht="12" customHeight="1">
      <c r="A680" s="25"/>
      <c r="B680" s="25"/>
      <c r="C680" s="25"/>
      <c r="D680" s="25"/>
      <c r="E680" s="25"/>
      <c r="F680" s="25"/>
      <c r="G680" s="25"/>
      <c r="H680" s="25"/>
      <c r="I680" s="25"/>
      <c r="J680" s="25"/>
      <c r="K680" s="25"/>
      <c r="L680" s="25"/>
      <c r="M680" s="25"/>
      <c r="N680" s="25"/>
      <c r="O680" s="25"/>
      <c r="P680" s="25"/>
      <c r="Q680" s="25"/>
      <c r="R680" s="25"/>
      <c r="S680" s="25"/>
      <c r="T680" s="25"/>
      <c r="U680" s="25"/>
      <c r="V680" s="25"/>
      <c r="W680" s="25"/>
      <c r="X680" s="25"/>
      <c r="Y680" s="25"/>
      <c r="Z680" s="25"/>
    </row>
    <row r="681" spans="1:26" ht="12" customHeight="1">
      <c r="A681" s="25"/>
      <c r="B681" s="25"/>
      <c r="C681" s="25"/>
      <c r="D681" s="25"/>
      <c r="E681" s="25"/>
      <c r="F681" s="25"/>
      <c r="G681" s="25"/>
      <c r="H681" s="25"/>
      <c r="I681" s="25"/>
      <c r="J681" s="25"/>
      <c r="K681" s="25"/>
      <c r="L681" s="25"/>
      <c r="M681" s="25"/>
      <c r="N681" s="25"/>
      <c r="O681" s="25"/>
      <c r="P681" s="25"/>
      <c r="Q681" s="25"/>
      <c r="R681" s="25"/>
      <c r="S681" s="25"/>
      <c r="T681" s="25"/>
      <c r="U681" s="25"/>
      <c r="V681" s="25"/>
      <c r="W681" s="25"/>
      <c r="X681" s="25"/>
      <c r="Y681" s="25"/>
      <c r="Z681" s="25"/>
    </row>
    <row r="682" spans="1:26" ht="12" customHeight="1">
      <c r="A682" s="25"/>
      <c r="B682" s="25"/>
      <c r="C682" s="25"/>
      <c r="D682" s="25"/>
      <c r="E682" s="25"/>
      <c r="F682" s="25"/>
      <c r="G682" s="25"/>
      <c r="H682" s="25"/>
      <c r="I682" s="25"/>
      <c r="J682" s="25"/>
      <c r="K682" s="25"/>
      <c r="L682" s="25"/>
      <c r="M682" s="25"/>
      <c r="N682" s="25"/>
      <c r="O682" s="25"/>
      <c r="P682" s="25"/>
      <c r="Q682" s="25"/>
      <c r="R682" s="25"/>
      <c r="S682" s="25"/>
      <c r="T682" s="25"/>
      <c r="U682" s="25"/>
      <c r="V682" s="25"/>
      <c r="W682" s="25"/>
      <c r="X682" s="25"/>
      <c r="Y682" s="25"/>
      <c r="Z682" s="25"/>
    </row>
    <row r="683" spans="1:26" ht="12" customHeight="1">
      <c r="A683" s="25"/>
      <c r="B683" s="25"/>
      <c r="C683" s="25"/>
      <c r="D683" s="25"/>
      <c r="E683" s="25"/>
      <c r="F683" s="25"/>
      <c r="G683" s="25"/>
      <c r="H683" s="25"/>
      <c r="I683" s="25"/>
      <c r="J683" s="25"/>
      <c r="K683" s="25"/>
      <c r="L683" s="25"/>
      <c r="M683" s="25"/>
      <c r="N683" s="25"/>
      <c r="O683" s="25"/>
      <c r="P683" s="25"/>
      <c r="Q683" s="25"/>
      <c r="R683" s="25"/>
      <c r="S683" s="25"/>
      <c r="T683" s="25"/>
      <c r="U683" s="25"/>
      <c r="V683" s="25"/>
      <c r="W683" s="25"/>
      <c r="X683" s="25"/>
      <c r="Y683" s="25"/>
      <c r="Z683" s="25"/>
    </row>
    <row r="684" spans="1:26" ht="12" customHeight="1">
      <c r="A684" s="25"/>
      <c r="B684" s="25"/>
      <c r="C684" s="25"/>
      <c r="D684" s="25"/>
      <c r="E684" s="25"/>
      <c r="F684" s="25"/>
      <c r="G684" s="25"/>
      <c r="H684" s="25"/>
      <c r="I684" s="25"/>
      <c r="J684" s="25"/>
      <c r="K684" s="25"/>
      <c r="L684" s="25"/>
      <c r="M684" s="25"/>
      <c r="N684" s="25"/>
      <c r="O684" s="25"/>
      <c r="P684" s="25"/>
      <c r="Q684" s="25"/>
      <c r="R684" s="25"/>
      <c r="S684" s="25"/>
      <c r="T684" s="25"/>
      <c r="U684" s="25"/>
      <c r="V684" s="25"/>
      <c r="W684" s="25"/>
      <c r="X684" s="25"/>
      <c r="Y684" s="25"/>
      <c r="Z684" s="25"/>
    </row>
    <row r="685" spans="1:26" ht="12" customHeight="1">
      <c r="A685" s="25"/>
      <c r="B685" s="25"/>
      <c r="C685" s="25"/>
      <c r="D685" s="25"/>
      <c r="E685" s="25"/>
      <c r="F685" s="25"/>
      <c r="G685" s="25"/>
      <c r="H685" s="25"/>
      <c r="I685" s="25"/>
      <c r="J685" s="25"/>
      <c r="K685" s="25"/>
      <c r="L685" s="25"/>
      <c r="M685" s="25"/>
      <c r="N685" s="25"/>
      <c r="O685" s="25"/>
      <c r="P685" s="25"/>
      <c r="Q685" s="25"/>
      <c r="R685" s="25"/>
      <c r="S685" s="25"/>
      <c r="T685" s="25"/>
      <c r="U685" s="25"/>
      <c r="V685" s="25"/>
      <c r="W685" s="25"/>
      <c r="X685" s="25"/>
      <c r="Y685" s="25"/>
      <c r="Z685" s="25"/>
    </row>
    <row r="686" spans="1:26" ht="12" customHeight="1">
      <c r="A686" s="25"/>
      <c r="B686" s="25"/>
      <c r="C686" s="25"/>
      <c r="D686" s="25"/>
      <c r="E686" s="25"/>
      <c r="F686" s="25"/>
      <c r="G686" s="25"/>
      <c r="H686" s="25"/>
      <c r="I686" s="25"/>
      <c r="J686" s="25"/>
      <c r="K686" s="25"/>
      <c r="L686" s="25"/>
      <c r="M686" s="25"/>
      <c r="N686" s="25"/>
      <c r="O686" s="25"/>
      <c r="P686" s="25"/>
      <c r="Q686" s="25"/>
      <c r="R686" s="25"/>
      <c r="S686" s="25"/>
      <c r="T686" s="25"/>
      <c r="U686" s="25"/>
      <c r="V686" s="25"/>
      <c r="W686" s="25"/>
      <c r="X686" s="25"/>
      <c r="Y686" s="25"/>
      <c r="Z686" s="25"/>
    </row>
    <row r="687" spans="1:26" ht="12" customHeight="1">
      <c r="A687" s="25"/>
      <c r="B687" s="25"/>
      <c r="C687" s="25"/>
      <c r="D687" s="25"/>
      <c r="E687" s="25"/>
      <c r="F687" s="25"/>
      <c r="G687" s="25"/>
      <c r="H687" s="25"/>
      <c r="I687" s="25"/>
      <c r="J687" s="25"/>
      <c r="K687" s="25"/>
      <c r="L687" s="25"/>
      <c r="M687" s="25"/>
      <c r="N687" s="25"/>
      <c r="O687" s="25"/>
      <c r="P687" s="25"/>
      <c r="Q687" s="25"/>
      <c r="R687" s="25"/>
      <c r="S687" s="25"/>
      <c r="T687" s="25"/>
      <c r="U687" s="25"/>
      <c r="V687" s="25"/>
      <c r="W687" s="25"/>
      <c r="X687" s="25"/>
      <c r="Y687" s="25"/>
      <c r="Z687" s="25"/>
    </row>
    <row r="688" spans="1:26" ht="12" customHeight="1">
      <c r="A688" s="25"/>
      <c r="B688" s="25"/>
      <c r="C688" s="25"/>
      <c r="D688" s="25"/>
      <c r="E688" s="25"/>
      <c r="F688" s="25"/>
      <c r="G688" s="25"/>
      <c r="H688" s="25"/>
      <c r="I688" s="25"/>
      <c r="J688" s="25"/>
      <c r="K688" s="25"/>
      <c r="L688" s="25"/>
      <c r="M688" s="25"/>
      <c r="N688" s="25"/>
      <c r="O688" s="25"/>
      <c r="P688" s="25"/>
      <c r="Q688" s="25"/>
      <c r="R688" s="25"/>
      <c r="S688" s="25"/>
      <c r="T688" s="25"/>
      <c r="U688" s="25"/>
      <c r="V688" s="25"/>
      <c r="W688" s="25"/>
      <c r="X688" s="25"/>
      <c r="Y688" s="25"/>
      <c r="Z688" s="25"/>
    </row>
    <row r="689" spans="1:26" ht="12" customHeight="1">
      <c r="A689" s="25"/>
      <c r="B689" s="25"/>
      <c r="C689" s="25"/>
      <c r="D689" s="25"/>
      <c r="E689" s="25"/>
      <c r="F689" s="25"/>
      <c r="G689" s="25"/>
      <c r="H689" s="25"/>
      <c r="I689" s="25"/>
      <c r="J689" s="25"/>
      <c r="K689" s="25"/>
      <c r="L689" s="25"/>
      <c r="M689" s="25"/>
      <c r="N689" s="25"/>
      <c r="O689" s="25"/>
      <c r="P689" s="25"/>
      <c r="Q689" s="25"/>
      <c r="R689" s="25"/>
      <c r="S689" s="25"/>
      <c r="T689" s="25"/>
      <c r="U689" s="25"/>
      <c r="V689" s="25"/>
      <c r="W689" s="25"/>
      <c r="X689" s="25"/>
      <c r="Y689" s="25"/>
      <c r="Z689" s="25"/>
    </row>
    <row r="690" spans="1:26" ht="12" customHeight="1">
      <c r="A690" s="25"/>
      <c r="B690" s="25"/>
      <c r="C690" s="25"/>
      <c r="D690" s="25"/>
      <c r="E690" s="25"/>
      <c r="F690" s="25"/>
      <c r="G690" s="25"/>
      <c r="H690" s="25"/>
      <c r="I690" s="25"/>
      <c r="J690" s="25"/>
      <c r="K690" s="25"/>
      <c r="L690" s="25"/>
      <c r="M690" s="25"/>
      <c r="N690" s="25"/>
      <c r="O690" s="25"/>
      <c r="P690" s="25"/>
      <c r="Q690" s="25"/>
      <c r="R690" s="25"/>
      <c r="S690" s="25"/>
      <c r="T690" s="25"/>
      <c r="U690" s="25"/>
      <c r="V690" s="25"/>
      <c r="W690" s="25"/>
      <c r="X690" s="25"/>
      <c r="Y690" s="25"/>
      <c r="Z690" s="25"/>
    </row>
    <row r="691" spans="1:26" ht="12" customHeight="1">
      <c r="A691" s="25"/>
      <c r="B691" s="25"/>
      <c r="C691" s="25"/>
      <c r="D691" s="25"/>
      <c r="E691" s="25"/>
      <c r="F691" s="25"/>
      <c r="G691" s="25"/>
      <c r="H691" s="25"/>
      <c r="I691" s="25"/>
      <c r="J691" s="25"/>
      <c r="K691" s="25"/>
      <c r="L691" s="25"/>
      <c r="M691" s="25"/>
      <c r="N691" s="25"/>
      <c r="O691" s="25"/>
      <c r="P691" s="25"/>
      <c r="Q691" s="25"/>
      <c r="R691" s="25"/>
      <c r="S691" s="25"/>
      <c r="T691" s="25"/>
      <c r="U691" s="25"/>
      <c r="V691" s="25"/>
      <c r="W691" s="25"/>
      <c r="X691" s="25"/>
      <c r="Y691" s="25"/>
      <c r="Z691" s="25"/>
    </row>
    <row r="692" spans="1:26" ht="12" customHeight="1">
      <c r="A692" s="25"/>
      <c r="B692" s="25"/>
      <c r="C692" s="25"/>
      <c r="D692" s="25"/>
      <c r="E692" s="25"/>
      <c r="F692" s="25"/>
      <c r="G692" s="25"/>
      <c r="H692" s="25"/>
      <c r="I692" s="25"/>
      <c r="J692" s="25"/>
      <c r="K692" s="25"/>
      <c r="L692" s="25"/>
      <c r="M692" s="25"/>
      <c r="N692" s="25"/>
      <c r="O692" s="25"/>
      <c r="P692" s="25"/>
      <c r="Q692" s="25"/>
      <c r="R692" s="25"/>
      <c r="S692" s="25"/>
      <c r="T692" s="25"/>
      <c r="U692" s="25"/>
      <c r="V692" s="25"/>
      <c r="W692" s="25"/>
      <c r="X692" s="25"/>
      <c r="Y692" s="25"/>
      <c r="Z692" s="25"/>
    </row>
    <row r="693" spans="1:26" ht="12" customHeight="1">
      <c r="A693" s="25"/>
      <c r="B693" s="25"/>
      <c r="C693" s="25"/>
      <c r="D693" s="25"/>
      <c r="E693" s="25"/>
      <c r="F693" s="25"/>
      <c r="G693" s="25"/>
      <c r="H693" s="25"/>
      <c r="I693" s="25"/>
      <c r="J693" s="25"/>
      <c r="K693" s="25"/>
      <c r="L693" s="25"/>
      <c r="M693" s="25"/>
      <c r="N693" s="25"/>
      <c r="O693" s="25"/>
      <c r="P693" s="25"/>
      <c r="Q693" s="25"/>
      <c r="R693" s="25"/>
      <c r="S693" s="25"/>
      <c r="T693" s="25"/>
      <c r="U693" s="25"/>
      <c r="V693" s="25"/>
      <c r="W693" s="25"/>
      <c r="X693" s="25"/>
      <c r="Y693" s="25"/>
      <c r="Z693" s="25"/>
    </row>
    <row r="694" spans="1:26" ht="12" customHeight="1">
      <c r="A694" s="25"/>
      <c r="B694" s="25"/>
      <c r="C694" s="25"/>
      <c r="D694" s="25"/>
      <c r="E694" s="25"/>
      <c r="F694" s="25"/>
      <c r="G694" s="25"/>
      <c r="H694" s="25"/>
      <c r="I694" s="25"/>
      <c r="J694" s="25"/>
      <c r="K694" s="25"/>
      <c r="L694" s="25"/>
      <c r="M694" s="25"/>
      <c r="N694" s="25"/>
      <c r="O694" s="25"/>
      <c r="P694" s="25"/>
      <c r="Q694" s="25"/>
      <c r="R694" s="25"/>
      <c r="S694" s="25"/>
      <c r="T694" s="25"/>
      <c r="U694" s="25"/>
      <c r="V694" s="25"/>
      <c r="W694" s="25"/>
      <c r="X694" s="25"/>
      <c r="Y694" s="25"/>
      <c r="Z694" s="25"/>
    </row>
    <row r="695" spans="1:26" ht="12" customHeight="1">
      <c r="A695" s="25"/>
      <c r="B695" s="25"/>
      <c r="C695" s="25"/>
      <c r="D695" s="25"/>
      <c r="E695" s="25"/>
      <c r="F695" s="25"/>
      <c r="G695" s="25"/>
      <c r="H695" s="25"/>
      <c r="I695" s="25"/>
      <c r="J695" s="25"/>
      <c r="K695" s="25"/>
      <c r="L695" s="25"/>
      <c r="M695" s="25"/>
      <c r="N695" s="25"/>
      <c r="O695" s="25"/>
      <c r="P695" s="25"/>
      <c r="Q695" s="25"/>
      <c r="R695" s="25"/>
      <c r="S695" s="25"/>
      <c r="T695" s="25"/>
      <c r="U695" s="25"/>
      <c r="V695" s="25"/>
      <c r="W695" s="25"/>
      <c r="X695" s="25"/>
      <c r="Y695" s="25"/>
      <c r="Z695" s="25"/>
    </row>
    <row r="696" spans="1:26" ht="12" customHeight="1">
      <c r="A696" s="25"/>
      <c r="B696" s="25"/>
      <c r="C696" s="25"/>
      <c r="D696" s="25"/>
      <c r="E696" s="25"/>
      <c r="F696" s="25"/>
      <c r="G696" s="25"/>
      <c r="H696" s="25"/>
      <c r="I696" s="25"/>
      <c r="J696" s="25"/>
      <c r="K696" s="25"/>
      <c r="L696" s="25"/>
      <c r="M696" s="25"/>
      <c r="N696" s="25"/>
      <c r="O696" s="25"/>
      <c r="P696" s="25"/>
      <c r="Q696" s="25"/>
      <c r="R696" s="25"/>
      <c r="S696" s="25"/>
      <c r="T696" s="25"/>
      <c r="U696" s="25"/>
      <c r="V696" s="25"/>
      <c r="W696" s="25"/>
      <c r="X696" s="25"/>
      <c r="Y696" s="25"/>
      <c r="Z696" s="25"/>
    </row>
    <row r="697" spans="1:26" ht="12" customHeight="1">
      <c r="A697" s="25"/>
      <c r="B697" s="25"/>
      <c r="C697" s="25"/>
      <c r="D697" s="25"/>
      <c r="E697" s="25"/>
      <c r="F697" s="25"/>
      <c r="G697" s="25"/>
      <c r="H697" s="25"/>
      <c r="I697" s="25"/>
      <c r="J697" s="25"/>
      <c r="K697" s="25"/>
      <c r="L697" s="25"/>
      <c r="M697" s="25"/>
      <c r="N697" s="25"/>
      <c r="O697" s="25"/>
      <c r="P697" s="25"/>
      <c r="Q697" s="25"/>
      <c r="R697" s="25"/>
      <c r="S697" s="25"/>
      <c r="T697" s="25"/>
      <c r="U697" s="25"/>
      <c r="V697" s="25"/>
      <c r="W697" s="25"/>
      <c r="X697" s="25"/>
      <c r="Y697" s="25"/>
      <c r="Z697" s="25"/>
    </row>
    <row r="698" spans="1:26" ht="12" customHeight="1">
      <c r="A698" s="25"/>
      <c r="B698" s="25"/>
      <c r="C698" s="25"/>
      <c r="D698" s="25"/>
      <c r="E698" s="25"/>
      <c r="F698" s="25"/>
      <c r="G698" s="25"/>
      <c r="H698" s="25"/>
      <c r="I698" s="25"/>
      <c r="J698" s="25"/>
      <c r="K698" s="25"/>
      <c r="L698" s="25"/>
      <c r="M698" s="25"/>
      <c r="N698" s="25"/>
      <c r="O698" s="25"/>
      <c r="P698" s="25"/>
      <c r="Q698" s="25"/>
      <c r="R698" s="25"/>
      <c r="S698" s="25"/>
      <c r="T698" s="25"/>
      <c r="U698" s="25"/>
      <c r="V698" s="25"/>
      <c r="W698" s="25"/>
      <c r="X698" s="25"/>
      <c r="Y698" s="25"/>
      <c r="Z698" s="25"/>
    </row>
    <row r="699" spans="1:26" ht="12" customHeight="1">
      <c r="A699" s="25"/>
      <c r="B699" s="25"/>
      <c r="C699" s="25"/>
      <c r="D699" s="25"/>
      <c r="E699" s="25"/>
      <c r="F699" s="25"/>
      <c r="G699" s="25"/>
      <c r="H699" s="25"/>
      <c r="I699" s="25"/>
      <c r="J699" s="25"/>
      <c r="K699" s="25"/>
      <c r="L699" s="25"/>
      <c r="M699" s="25"/>
      <c r="N699" s="25"/>
      <c r="O699" s="25"/>
      <c r="P699" s="25"/>
      <c r="Q699" s="25"/>
      <c r="R699" s="25"/>
      <c r="S699" s="25"/>
      <c r="T699" s="25"/>
      <c r="U699" s="25"/>
      <c r="V699" s="25"/>
      <c r="W699" s="25"/>
      <c r="X699" s="25"/>
      <c r="Y699" s="25"/>
      <c r="Z699" s="25"/>
    </row>
    <row r="700" spans="1:26" ht="12" customHeight="1">
      <c r="A700" s="25"/>
      <c r="B700" s="25"/>
      <c r="C700" s="25"/>
      <c r="D700" s="25"/>
      <c r="E700" s="25"/>
      <c r="F700" s="25"/>
      <c r="G700" s="25"/>
      <c r="H700" s="25"/>
      <c r="I700" s="25"/>
      <c r="J700" s="25"/>
      <c r="K700" s="25"/>
      <c r="L700" s="25"/>
      <c r="M700" s="25"/>
      <c r="N700" s="25"/>
      <c r="O700" s="25"/>
      <c r="P700" s="25"/>
      <c r="Q700" s="25"/>
      <c r="R700" s="25"/>
      <c r="S700" s="25"/>
      <c r="T700" s="25"/>
      <c r="U700" s="25"/>
      <c r="V700" s="25"/>
      <c r="W700" s="25"/>
      <c r="X700" s="25"/>
      <c r="Y700" s="25"/>
      <c r="Z700" s="25"/>
    </row>
    <row r="701" spans="1:26" ht="12" customHeight="1">
      <c r="A701" s="25"/>
      <c r="B701" s="25"/>
      <c r="C701" s="25"/>
      <c r="D701" s="25"/>
      <c r="E701" s="25"/>
      <c r="F701" s="25"/>
      <c r="G701" s="25"/>
      <c r="H701" s="25"/>
      <c r="I701" s="25"/>
      <c r="J701" s="25"/>
      <c r="K701" s="25"/>
      <c r="L701" s="25"/>
      <c r="M701" s="25"/>
      <c r="N701" s="25"/>
      <c r="O701" s="25"/>
      <c r="P701" s="25"/>
      <c r="Q701" s="25"/>
      <c r="R701" s="25"/>
      <c r="S701" s="25"/>
      <c r="T701" s="25"/>
      <c r="U701" s="25"/>
      <c r="V701" s="25"/>
      <c r="W701" s="25"/>
      <c r="X701" s="25"/>
      <c r="Y701" s="25"/>
      <c r="Z701" s="25"/>
    </row>
    <row r="702" spans="1:26" ht="12" customHeight="1">
      <c r="A702" s="25"/>
      <c r="B702" s="25"/>
      <c r="C702" s="25"/>
      <c r="D702" s="25"/>
      <c r="E702" s="25"/>
      <c r="F702" s="25"/>
      <c r="G702" s="25"/>
      <c r="H702" s="25"/>
      <c r="I702" s="25"/>
      <c r="J702" s="25"/>
      <c r="K702" s="25"/>
      <c r="L702" s="25"/>
      <c r="M702" s="25"/>
      <c r="N702" s="25"/>
      <c r="O702" s="25"/>
      <c r="P702" s="25"/>
      <c r="Q702" s="25"/>
      <c r="R702" s="25"/>
      <c r="S702" s="25"/>
      <c r="T702" s="25"/>
      <c r="U702" s="25"/>
      <c r="V702" s="25"/>
      <c r="W702" s="25"/>
      <c r="X702" s="25"/>
      <c r="Y702" s="25"/>
      <c r="Z702" s="25"/>
    </row>
    <row r="703" spans="1:26" ht="12" customHeight="1">
      <c r="A703" s="25"/>
      <c r="B703" s="25"/>
      <c r="C703" s="25"/>
      <c r="D703" s="25"/>
      <c r="E703" s="25"/>
      <c r="F703" s="25"/>
      <c r="G703" s="25"/>
      <c r="H703" s="25"/>
      <c r="I703" s="25"/>
      <c r="J703" s="25"/>
      <c r="K703" s="25"/>
      <c r="L703" s="25"/>
      <c r="M703" s="25"/>
      <c r="N703" s="25"/>
      <c r="O703" s="25"/>
      <c r="P703" s="25"/>
      <c r="Q703" s="25"/>
      <c r="R703" s="25"/>
      <c r="S703" s="25"/>
      <c r="T703" s="25"/>
      <c r="U703" s="25"/>
      <c r="V703" s="25"/>
      <c r="W703" s="25"/>
      <c r="X703" s="25"/>
      <c r="Y703" s="25"/>
      <c r="Z703" s="25"/>
    </row>
    <row r="704" spans="1:26" ht="12" customHeight="1">
      <c r="A704" s="25"/>
      <c r="B704" s="25"/>
      <c r="C704" s="25"/>
      <c r="D704" s="25"/>
      <c r="E704" s="25"/>
      <c r="F704" s="25"/>
      <c r="G704" s="25"/>
      <c r="H704" s="25"/>
      <c r="I704" s="25"/>
      <c r="J704" s="25"/>
      <c r="K704" s="25"/>
      <c r="L704" s="25"/>
      <c r="M704" s="25"/>
      <c r="N704" s="25"/>
      <c r="O704" s="25"/>
      <c r="P704" s="25"/>
      <c r="Q704" s="25"/>
      <c r="R704" s="25"/>
      <c r="S704" s="25"/>
      <c r="T704" s="25"/>
      <c r="U704" s="25"/>
      <c r="V704" s="25"/>
      <c r="W704" s="25"/>
      <c r="X704" s="25"/>
      <c r="Y704" s="25"/>
      <c r="Z704" s="25"/>
    </row>
    <row r="705" spans="1:26" ht="12" customHeight="1">
      <c r="A705" s="25"/>
      <c r="B705" s="25"/>
      <c r="C705" s="25"/>
      <c r="D705" s="25"/>
      <c r="E705" s="25"/>
      <c r="F705" s="25"/>
      <c r="G705" s="25"/>
      <c r="H705" s="25"/>
      <c r="I705" s="25"/>
      <c r="J705" s="25"/>
      <c r="K705" s="25"/>
      <c r="L705" s="25"/>
      <c r="M705" s="25"/>
      <c r="N705" s="25"/>
      <c r="O705" s="25"/>
      <c r="P705" s="25"/>
      <c r="Q705" s="25"/>
      <c r="R705" s="25"/>
      <c r="S705" s="25"/>
      <c r="T705" s="25"/>
      <c r="U705" s="25"/>
      <c r="V705" s="25"/>
      <c r="W705" s="25"/>
      <c r="X705" s="25"/>
      <c r="Y705" s="25"/>
      <c r="Z705" s="25"/>
    </row>
    <row r="706" spans="1:26" ht="12" customHeight="1">
      <c r="A706" s="25"/>
      <c r="B706" s="25"/>
      <c r="C706" s="25"/>
      <c r="D706" s="25"/>
      <c r="E706" s="25"/>
      <c r="F706" s="25"/>
      <c r="G706" s="25"/>
      <c r="H706" s="25"/>
      <c r="I706" s="25"/>
      <c r="J706" s="25"/>
      <c r="K706" s="25"/>
      <c r="L706" s="25"/>
      <c r="M706" s="25"/>
      <c r="N706" s="25"/>
      <c r="O706" s="25"/>
      <c r="P706" s="25"/>
      <c r="Q706" s="25"/>
      <c r="R706" s="25"/>
      <c r="S706" s="25"/>
      <c r="T706" s="25"/>
      <c r="U706" s="25"/>
      <c r="V706" s="25"/>
      <c r="W706" s="25"/>
      <c r="X706" s="25"/>
      <c r="Y706" s="25"/>
      <c r="Z706" s="25"/>
    </row>
    <row r="707" spans="1:26" ht="12" customHeight="1">
      <c r="A707" s="25"/>
      <c r="B707" s="25"/>
      <c r="C707" s="25"/>
      <c r="D707" s="25"/>
      <c r="E707" s="25"/>
      <c r="F707" s="25"/>
      <c r="G707" s="25"/>
      <c r="H707" s="25"/>
      <c r="I707" s="25"/>
      <c r="J707" s="25"/>
      <c r="K707" s="25"/>
      <c r="L707" s="25"/>
      <c r="M707" s="25"/>
      <c r="N707" s="25"/>
      <c r="O707" s="25"/>
      <c r="P707" s="25"/>
      <c r="Q707" s="25"/>
      <c r="R707" s="25"/>
      <c r="S707" s="25"/>
      <c r="T707" s="25"/>
      <c r="U707" s="25"/>
      <c r="V707" s="25"/>
      <c r="W707" s="25"/>
      <c r="X707" s="25"/>
      <c r="Y707" s="25"/>
      <c r="Z707" s="25"/>
    </row>
    <row r="708" spans="1:26" ht="12" customHeight="1">
      <c r="A708" s="25"/>
      <c r="B708" s="25"/>
      <c r="C708" s="25"/>
      <c r="D708" s="25"/>
      <c r="E708" s="25"/>
      <c r="F708" s="25"/>
      <c r="G708" s="25"/>
      <c r="H708" s="25"/>
      <c r="I708" s="25"/>
      <c r="J708" s="25"/>
      <c r="K708" s="25"/>
      <c r="L708" s="25"/>
      <c r="M708" s="25"/>
      <c r="N708" s="25"/>
      <c r="O708" s="25"/>
      <c r="P708" s="25"/>
      <c r="Q708" s="25"/>
      <c r="R708" s="25"/>
      <c r="S708" s="25"/>
      <c r="T708" s="25"/>
      <c r="U708" s="25"/>
      <c r="V708" s="25"/>
      <c r="W708" s="25"/>
      <c r="X708" s="25"/>
      <c r="Y708" s="25"/>
      <c r="Z708" s="25"/>
    </row>
    <row r="709" spans="1:26" ht="12" customHeight="1">
      <c r="A709" s="25"/>
      <c r="B709" s="25"/>
      <c r="C709" s="25"/>
      <c r="D709" s="25"/>
      <c r="E709" s="25"/>
      <c r="F709" s="25"/>
      <c r="G709" s="25"/>
      <c r="H709" s="25"/>
      <c r="I709" s="25"/>
      <c r="J709" s="25"/>
      <c r="K709" s="25"/>
      <c r="L709" s="25"/>
      <c r="M709" s="25"/>
      <c r="N709" s="25"/>
      <c r="O709" s="25"/>
      <c r="P709" s="25"/>
      <c r="Q709" s="25"/>
      <c r="R709" s="25"/>
      <c r="S709" s="25"/>
      <c r="T709" s="25"/>
      <c r="U709" s="25"/>
      <c r="V709" s="25"/>
      <c r="W709" s="25"/>
      <c r="X709" s="25"/>
      <c r="Y709" s="25"/>
      <c r="Z709" s="25"/>
    </row>
    <row r="710" spans="1:26" ht="12" customHeight="1">
      <c r="A710" s="25"/>
      <c r="B710" s="25"/>
      <c r="C710" s="25"/>
      <c r="D710" s="25"/>
      <c r="E710" s="25"/>
      <c r="F710" s="25"/>
      <c r="G710" s="25"/>
      <c r="H710" s="25"/>
      <c r="I710" s="25"/>
      <c r="J710" s="25"/>
      <c r="K710" s="25"/>
      <c r="L710" s="25"/>
      <c r="M710" s="25"/>
      <c r="N710" s="25"/>
      <c r="O710" s="25"/>
      <c r="P710" s="25"/>
      <c r="Q710" s="25"/>
      <c r="R710" s="25"/>
      <c r="S710" s="25"/>
      <c r="T710" s="25"/>
      <c r="U710" s="25"/>
      <c r="V710" s="25"/>
      <c r="W710" s="25"/>
      <c r="X710" s="25"/>
      <c r="Y710" s="25"/>
      <c r="Z710" s="25"/>
    </row>
    <row r="711" spans="1:26" ht="12" customHeight="1">
      <c r="A711" s="25"/>
      <c r="B711" s="25"/>
      <c r="C711" s="25"/>
      <c r="D711" s="25"/>
      <c r="E711" s="25"/>
      <c r="F711" s="25"/>
      <c r="G711" s="25"/>
      <c r="H711" s="25"/>
      <c r="I711" s="25"/>
      <c r="J711" s="25"/>
      <c r="K711" s="25"/>
      <c r="L711" s="25"/>
      <c r="M711" s="25"/>
      <c r="N711" s="25"/>
      <c r="O711" s="25"/>
      <c r="P711" s="25"/>
      <c r="Q711" s="25"/>
      <c r="R711" s="25"/>
      <c r="S711" s="25"/>
      <c r="T711" s="25"/>
      <c r="U711" s="25"/>
      <c r="V711" s="25"/>
      <c r="W711" s="25"/>
      <c r="X711" s="25"/>
      <c r="Y711" s="25"/>
      <c r="Z711" s="25"/>
    </row>
    <row r="712" spans="1:26" ht="12" customHeight="1">
      <c r="A712" s="25"/>
      <c r="B712" s="25"/>
      <c r="C712" s="25"/>
      <c r="D712" s="25"/>
      <c r="E712" s="25"/>
      <c r="F712" s="25"/>
      <c r="G712" s="25"/>
      <c r="H712" s="25"/>
      <c r="I712" s="25"/>
      <c r="J712" s="25"/>
      <c r="K712" s="25"/>
      <c r="L712" s="25"/>
      <c r="M712" s="25"/>
      <c r="N712" s="25"/>
      <c r="O712" s="25"/>
      <c r="P712" s="25"/>
      <c r="Q712" s="25"/>
      <c r="R712" s="25"/>
      <c r="S712" s="25"/>
      <c r="T712" s="25"/>
      <c r="U712" s="25"/>
      <c r="V712" s="25"/>
      <c r="W712" s="25"/>
      <c r="X712" s="25"/>
      <c r="Y712" s="25"/>
      <c r="Z712" s="25"/>
    </row>
    <row r="713" spans="1:26" ht="12" customHeight="1">
      <c r="A713" s="25"/>
      <c r="B713" s="25"/>
      <c r="C713" s="25"/>
      <c r="D713" s="25"/>
      <c r="E713" s="25"/>
      <c r="F713" s="25"/>
      <c r="G713" s="25"/>
      <c r="H713" s="25"/>
      <c r="I713" s="25"/>
      <c r="J713" s="25"/>
      <c r="K713" s="25"/>
      <c r="L713" s="25"/>
      <c r="M713" s="25"/>
      <c r="N713" s="25"/>
      <c r="O713" s="25"/>
      <c r="P713" s="25"/>
      <c r="Q713" s="25"/>
      <c r="R713" s="25"/>
      <c r="S713" s="25"/>
      <c r="T713" s="25"/>
      <c r="U713" s="25"/>
      <c r="V713" s="25"/>
      <c r="W713" s="25"/>
      <c r="X713" s="25"/>
      <c r="Y713" s="25"/>
      <c r="Z713" s="25"/>
    </row>
    <row r="714" spans="1:26" ht="12" customHeight="1">
      <c r="A714" s="25"/>
      <c r="B714" s="25"/>
      <c r="C714" s="25"/>
      <c r="D714" s="25"/>
      <c r="E714" s="25"/>
      <c r="F714" s="25"/>
      <c r="G714" s="25"/>
      <c r="H714" s="25"/>
      <c r="I714" s="25"/>
      <c r="J714" s="25"/>
      <c r="K714" s="25"/>
      <c r="L714" s="25"/>
      <c r="M714" s="25"/>
      <c r="N714" s="25"/>
      <c r="O714" s="25"/>
      <c r="P714" s="25"/>
      <c r="Q714" s="25"/>
      <c r="R714" s="25"/>
      <c r="S714" s="25"/>
      <c r="T714" s="25"/>
      <c r="U714" s="25"/>
      <c r="V714" s="25"/>
      <c r="W714" s="25"/>
      <c r="X714" s="25"/>
      <c r="Y714" s="25"/>
      <c r="Z714" s="25"/>
    </row>
    <row r="715" spans="1:26" ht="12" customHeight="1">
      <c r="A715" s="25"/>
      <c r="B715" s="25"/>
      <c r="C715" s="25"/>
      <c r="D715" s="25"/>
      <c r="E715" s="25"/>
      <c r="F715" s="25"/>
      <c r="G715" s="25"/>
      <c r="H715" s="25"/>
      <c r="I715" s="25"/>
      <c r="J715" s="25"/>
      <c r="K715" s="25"/>
      <c r="L715" s="25"/>
      <c r="M715" s="25"/>
      <c r="N715" s="25"/>
      <c r="O715" s="25"/>
      <c r="P715" s="25"/>
      <c r="Q715" s="25"/>
      <c r="R715" s="25"/>
      <c r="S715" s="25"/>
      <c r="T715" s="25"/>
      <c r="U715" s="25"/>
      <c r="V715" s="25"/>
      <c r="W715" s="25"/>
      <c r="X715" s="25"/>
      <c r="Y715" s="25"/>
      <c r="Z715" s="25"/>
    </row>
    <row r="716" spans="1:26" ht="12" customHeight="1">
      <c r="A716" s="25"/>
      <c r="B716" s="25"/>
      <c r="C716" s="25"/>
      <c r="D716" s="25"/>
      <c r="E716" s="25"/>
      <c r="F716" s="25"/>
      <c r="G716" s="25"/>
      <c r="H716" s="25"/>
      <c r="I716" s="25"/>
      <c r="J716" s="25"/>
      <c r="K716" s="25"/>
      <c r="L716" s="25"/>
      <c r="M716" s="25"/>
      <c r="N716" s="25"/>
      <c r="O716" s="25"/>
      <c r="P716" s="25"/>
      <c r="Q716" s="25"/>
      <c r="R716" s="25"/>
      <c r="S716" s="25"/>
      <c r="T716" s="25"/>
      <c r="U716" s="25"/>
      <c r="V716" s="25"/>
      <c r="W716" s="25"/>
      <c r="X716" s="25"/>
      <c r="Y716" s="25"/>
      <c r="Z716" s="25"/>
    </row>
    <row r="717" spans="1:26" ht="12" customHeight="1">
      <c r="A717" s="25"/>
      <c r="B717" s="25"/>
      <c r="C717" s="25"/>
      <c r="D717" s="25"/>
      <c r="E717" s="25"/>
      <c r="F717" s="25"/>
      <c r="G717" s="25"/>
      <c r="H717" s="25"/>
      <c r="I717" s="25"/>
      <c r="J717" s="25"/>
      <c r="K717" s="25"/>
      <c r="L717" s="25"/>
      <c r="M717" s="25"/>
      <c r="N717" s="25"/>
      <c r="O717" s="25"/>
      <c r="P717" s="25"/>
      <c r="Q717" s="25"/>
      <c r="R717" s="25"/>
      <c r="S717" s="25"/>
      <c r="T717" s="25"/>
      <c r="U717" s="25"/>
      <c r="V717" s="25"/>
      <c r="W717" s="25"/>
      <c r="X717" s="25"/>
      <c r="Y717" s="25"/>
      <c r="Z717" s="25"/>
    </row>
    <row r="718" spans="1:26" ht="12" customHeight="1">
      <c r="A718" s="25"/>
      <c r="B718" s="25"/>
      <c r="C718" s="25"/>
      <c r="D718" s="25"/>
      <c r="E718" s="25"/>
      <c r="F718" s="25"/>
      <c r="G718" s="25"/>
      <c r="H718" s="25"/>
      <c r="I718" s="25"/>
      <c r="J718" s="25"/>
      <c r="K718" s="25"/>
      <c r="L718" s="25"/>
      <c r="M718" s="25"/>
      <c r="N718" s="25"/>
      <c r="O718" s="25"/>
      <c r="P718" s="25"/>
      <c r="Q718" s="25"/>
      <c r="R718" s="25"/>
      <c r="S718" s="25"/>
      <c r="T718" s="25"/>
      <c r="U718" s="25"/>
      <c r="V718" s="25"/>
      <c r="W718" s="25"/>
      <c r="X718" s="25"/>
      <c r="Y718" s="25"/>
      <c r="Z718" s="25"/>
    </row>
    <row r="719" spans="1:26" ht="12" customHeight="1">
      <c r="A719" s="25"/>
      <c r="B719" s="25"/>
      <c r="C719" s="25"/>
      <c r="D719" s="25"/>
      <c r="E719" s="25"/>
      <c r="F719" s="25"/>
      <c r="G719" s="25"/>
      <c r="H719" s="25"/>
      <c r="I719" s="25"/>
      <c r="J719" s="25"/>
      <c r="K719" s="25"/>
      <c r="L719" s="25"/>
      <c r="M719" s="25"/>
      <c r="N719" s="25"/>
      <c r="O719" s="25"/>
      <c r="P719" s="25"/>
      <c r="Q719" s="25"/>
      <c r="R719" s="25"/>
      <c r="S719" s="25"/>
      <c r="T719" s="25"/>
      <c r="U719" s="25"/>
      <c r="V719" s="25"/>
      <c r="W719" s="25"/>
      <c r="X719" s="25"/>
      <c r="Y719" s="25"/>
      <c r="Z719" s="25"/>
    </row>
    <row r="720" spans="1:26" ht="12" customHeight="1">
      <c r="A720" s="25"/>
      <c r="B720" s="25"/>
      <c r="C720" s="25"/>
      <c r="D720" s="25"/>
      <c r="E720" s="25"/>
      <c r="F720" s="25"/>
      <c r="G720" s="25"/>
      <c r="H720" s="25"/>
      <c r="I720" s="25"/>
      <c r="J720" s="25"/>
      <c r="K720" s="25"/>
      <c r="L720" s="25"/>
      <c r="M720" s="25"/>
      <c r="N720" s="25"/>
      <c r="O720" s="25"/>
      <c r="P720" s="25"/>
      <c r="Q720" s="25"/>
      <c r="R720" s="25"/>
      <c r="S720" s="25"/>
      <c r="T720" s="25"/>
      <c r="U720" s="25"/>
      <c r="V720" s="25"/>
      <c r="W720" s="25"/>
      <c r="X720" s="25"/>
      <c r="Y720" s="25"/>
      <c r="Z720" s="25"/>
    </row>
    <row r="721" spans="1:26" ht="12" customHeight="1">
      <c r="A721" s="25"/>
      <c r="B721" s="25"/>
      <c r="C721" s="25"/>
      <c r="D721" s="25"/>
      <c r="E721" s="25"/>
      <c r="F721" s="25"/>
      <c r="G721" s="25"/>
      <c r="H721" s="25"/>
      <c r="I721" s="25"/>
      <c r="J721" s="25"/>
      <c r="K721" s="25"/>
      <c r="L721" s="25"/>
      <c r="M721" s="25"/>
      <c r="N721" s="25"/>
      <c r="O721" s="25"/>
      <c r="P721" s="25"/>
      <c r="Q721" s="25"/>
      <c r="R721" s="25"/>
      <c r="S721" s="25"/>
      <c r="T721" s="25"/>
      <c r="U721" s="25"/>
      <c r="V721" s="25"/>
      <c r="W721" s="25"/>
      <c r="X721" s="25"/>
      <c r="Y721" s="25"/>
      <c r="Z721" s="25"/>
    </row>
    <row r="722" spans="1:26" ht="12" customHeight="1">
      <c r="A722" s="25"/>
      <c r="B722" s="25"/>
      <c r="C722" s="25"/>
      <c r="D722" s="25"/>
      <c r="E722" s="25"/>
      <c r="F722" s="25"/>
      <c r="G722" s="25"/>
      <c r="H722" s="25"/>
      <c r="I722" s="25"/>
      <c r="J722" s="25"/>
      <c r="K722" s="25"/>
      <c r="L722" s="25"/>
      <c r="M722" s="25"/>
      <c r="N722" s="25"/>
      <c r="O722" s="25"/>
      <c r="P722" s="25"/>
      <c r="Q722" s="25"/>
      <c r="R722" s="25"/>
      <c r="S722" s="25"/>
      <c r="T722" s="25"/>
      <c r="U722" s="25"/>
      <c r="V722" s="25"/>
      <c r="W722" s="25"/>
      <c r="X722" s="25"/>
      <c r="Y722" s="25"/>
      <c r="Z722" s="25"/>
    </row>
    <row r="723" spans="1:26" ht="12" customHeight="1">
      <c r="A723" s="25"/>
      <c r="B723" s="25"/>
      <c r="C723" s="25"/>
      <c r="D723" s="25"/>
      <c r="E723" s="25"/>
      <c r="F723" s="25"/>
      <c r="G723" s="25"/>
      <c r="H723" s="25"/>
      <c r="I723" s="25"/>
      <c r="J723" s="25"/>
      <c r="K723" s="25"/>
      <c r="L723" s="25"/>
      <c r="M723" s="25"/>
      <c r="N723" s="25"/>
      <c r="O723" s="25"/>
      <c r="P723" s="25"/>
      <c r="Q723" s="25"/>
      <c r="R723" s="25"/>
      <c r="S723" s="25"/>
      <c r="T723" s="25"/>
      <c r="U723" s="25"/>
      <c r="V723" s="25"/>
      <c r="W723" s="25"/>
      <c r="X723" s="25"/>
      <c r="Y723" s="25"/>
      <c r="Z723" s="25"/>
    </row>
    <row r="724" spans="1:26" ht="12" customHeight="1">
      <c r="A724" s="25"/>
      <c r="B724" s="25"/>
      <c r="C724" s="25"/>
      <c r="D724" s="25"/>
      <c r="E724" s="25"/>
      <c r="F724" s="25"/>
      <c r="G724" s="25"/>
      <c r="H724" s="25"/>
      <c r="I724" s="25"/>
      <c r="J724" s="25"/>
      <c r="K724" s="25"/>
      <c r="L724" s="25"/>
      <c r="M724" s="25"/>
      <c r="N724" s="25"/>
      <c r="O724" s="25"/>
      <c r="P724" s="25"/>
      <c r="Q724" s="25"/>
      <c r="R724" s="25"/>
      <c r="S724" s="25"/>
      <c r="T724" s="25"/>
      <c r="U724" s="25"/>
      <c r="V724" s="25"/>
      <c r="W724" s="25"/>
      <c r="X724" s="25"/>
      <c r="Y724" s="25"/>
      <c r="Z724" s="25"/>
    </row>
    <row r="725" spans="1:26" ht="12" customHeight="1">
      <c r="A725" s="25"/>
      <c r="B725" s="25"/>
      <c r="C725" s="25"/>
      <c r="D725" s="25"/>
      <c r="E725" s="25"/>
      <c r="F725" s="25"/>
      <c r="G725" s="25"/>
      <c r="H725" s="25"/>
      <c r="I725" s="25"/>
      <c r="J725" s="25"/>
      <c r="K725" s="25"/>
      <c r="L725" s="25"/>
      <c r="M725" s="25"/>
      <c r="N725" s="25"/>
      <c r="O725" s="25"/>
      <c r="P725" s="25"/>
      <c r="Q725" s="25"/>
      <c r="R725" s="25"/>
      <c r="S725" s="25"/>
      <c r="T725" s="25"/>
      <c r="U725" s="25"/>
      <c r="V725" s="25"/>
      <c r="W725" s="25"/>
      <c r="X725" s="25"/>
      <c r="Y725" s="25"/>
      <c r="Z725" s="25"/>
    </row>
    <row r="726" spans="1:26" ht="12" customHeight="1">
      <c r="A726" s="25"/>
      <c r="B726" s="25"/>
      <c r="C726" s="25"/>
      <c r="D726" s="25"/>
      <c r="E726" s="25"/>
      <c r="F726" s="25"/>
      <c r="G726" s="25"/>
      <c r="H726" s="25"/>
      <c r="I726" s="25"/>
      <c r="J726" s="25"/>
      <c r="K726" s="25"/>
      <c r="L726" s="25"/>
      <c r="M726" s="25"/>
      <c r="N726" s="25"/>
      <c r="O726" s="25"/>
      <c r="P726" s="25"/>
      <c r="Q726" s="25"/>
      <c r="R726" s="25"/>
      <c r="S726" s="25"/>
      <c r="T726" s="25"/>
      <c r="U726" s="25"/>
      <c r="V726" s="25"/>
      <c r="W726" s="25"/>
      <c r="X726" s="25"/>
      <c r="Y726" s="25"/>
      <c r="Z726" s="25"/>
    </row>
    <row r="727" spans="1:26" ht="12" customHeight="1">
      <c r="A727" s="25"/>
      <c r="B727" s="25"/>
      <c r="C727" s="25"/>
      <c r="D727" s="25"/>
      <c r="E727" s="25"/>
      <c r="F727" s="25"/>
      <c r="G727" s="25"/>
      <c r="H727" s="25"/>
      <c r="I727" s="25"/>
      <c r="J727" s="25"/>
      <c r="K727" s="25"/>
      <c r="L727" s="25"/>
      <c r="M727" s="25"/>
      <c r="N727" s="25"/>
      <c r="O727" s="25"/>
      <c r="P727" s="25"/>
      <c r="Q727" s="25"/>
      <c r="R727" s="25"/>
      <c r="S727" s="25"/>
      <c r="T727" s="25"/>
      <c r="U727" s="25"/>
      <c r="V727" s="25"/>
      <c r="W727" s="25"/>
      <c r="X727" s="25"/>
      <c r="Y727" s="25"/>
      <c r="Z727" s="25"/>
    </row>
    <row r="728" spans="1:26" ht="12" customHeight="1">
      <c r="A728" s="25"/>
      <c r="B728" s="25"/>
      <c r="C728" s="25"/>
      <c r="D728" s="25"/>
      <c r="E728" s="25"/>
      <c r="F728" s="25"/>
      <c r="G728" s="25"/>
      <c r="H728" s="25"/>
      <c r="I728" s="25"/>
      <c r="J728" s="25"/>
      <c r="K728" s="25"/>
      <c r="L728" s="25"/>
      <c r="M728" s="25"/>
      <c r="N728" s="25"/>
      <c r="O728" s="25"/>
      <c r="P728" s="25"/>
      <c r="Q728" s="25"/>
      <c r="R728" s="25"/>
      <c r="S728" s="25"/>
      <c r="T728" s="25"/>
      <c r="U728" s="25"/>
      <c r="V728" s="25"/>
      <c r="W728" s="25"/>
      <c r="X728" s="25"/>
      <c r="Y728" s="25"/>
      <c r="Z728" s="25"/>
    </row>
    <row r="729" spans="1:26" ht="12" customHeight="1">
      <c r="A729" s="25"/>
      <c r="B729" s="25"/>
      <c r="C729" s="25"/>
      <c r="D729" s="25"/>
      <c r="E729" s="25"/>
      <c r="F729" s="25"/>
      <c r="G729" s="25"/>
      <c r="H729" s="25"/>
      <c r="I729" s="25"/>
      <c r="J729" s="25"/>
      <c r="K729" s="25"/>
      <c r="L729" s="25"/>
      <c r="M729" s="25"/>
      <c r="N729" s="25"/>
      <c r="O729" s="25"/>
      <c r="P729" s="25"/>
      <c r="Q729" s="25"/>
      <c r="R729" s="25"/>
      <c r="S729" s="25"/>
      <c r="T729" s="25"/>
      <c r="U729" s="25"/>
      <c r="V729" s="25"/>
      <c r="W729" s="25"/>
      <c r="X729" s="25"/>
      <c r="Y729" s="25"/>
      <c r="Z729" s="25"/>
    </row>
    <row r="730" spans="1:26" ht="12" customHeight="1">
      <c r="A730" s="25"/>
      <c r="B730" s="25"/>
      <c r="C730" s="25"/>
      <c r="D730" s="25"/>
      <c r="E730" s="25"/>
      <c r="F730" s="25"/>
      <c r="G730" s="25"/>
      <c r="H730" s="25"/>
      <c r="I730" s="25"/>
      <c r="J730" s="25"/>
      <c r="K730" s="25"/>
      <c r="L730" s="25"/>
      <c r="M730" s="25"/>
      <c r="N730" s="25"/>
      <c r="O730" s="25"/>
      <c r="P730" s="25"/>
      <c r="Q730" s="25"/>
      <c r="R730" s="25"/>
      <c r="S730" s="25"/>
      <c r="T730" s="25"/>
      <c r="U730" s="25"/>
      <c r="V730" s="25"/>
      <c r="W730" s="25"/>
      <c r="X730" s="25"/>
      <c r="Y730" s="25"/>
      <c r="Z730" s="25"/>
    </row>
    <row r="731" spans="1:26" ht="12" customHeight="1">
      <c r="A731" s="25"/>
      <c r="B731" s="25"/>
      <c r="C731" s="25"/>
      <c r="D731" s="25"/>
      <c r="E731" s="25"/>
      <c r="F731" s="25"/>
      <c r="G731" s="25"/>
      <c r="H731" s="25"/>
      <c r="I731" s="25"/>
      <c r="J731" s="25"/>
      <c r="K731" s="25"/>
      <c r="L731" s="25"/>
      <c r="M731" s="25"/>
      <c r="N731" s="25"/>
      <c r="O731" s="25"/>
      <c r="P731" s="25"/>
      <c r="Q731" s="25"/>
      <c r="R731" s="25"/>
      <c r="S731" s="25"/>
      <c r="T731" s="25"/>
      <c r="U731" s="25"/>
      <c r="V731" s="25"/>
      <c r="W731" s="25"/>
      <c r="X731" s="25"/>
      <c r="Y731" s="25"/>
      <c r="Z731" s="25"/>
    </row>
    <row r="732" spans="1:26" ht="12" customHeight="1">
      <c r="A732" s="25"/>
      <c r="B732" s="25"/>
      <c r="C732" s="25"/>
      <c r="D732" s="25"/>
      <c r="E732" s="25"/>
      <c r="F732" s="25"/>
      <c r="G732" s="25"/>
      <c r="H732" s="25"/>
      <c r="I732" s="25"/>
      <c r="J732" s="25"/>
      <c r="K732" s="25"/>
      <c r="L732" s="25"/>
      <c r="M732" s="25"/>
      <c r="N732" s="25"/>
      <c r="O732" s="25"/>
      <c r="P732" s="25"/>
      <c r="Q732" s="25"/>
      <c r="R732" s="25"/>
      <c r="S732" s="25"/>
      <c r="T732" s="25"/>
      <c r="U732" s="25"/>
      <c r="V732" s="25"/>
      <c r="W732" s="25"/>
      <c r="X732" s="25"/>
      <c r="Y732" s="25"/>
      <c r="Z732" s="25"/>
    </row>
    <row r="733" spans="1:26" ht="12" customHeight="1">
      <c r="A733" s="25"/>
      <c r="B733" s="25"/>
      <c r="C733" s="25"/>
      <c r="D733" s="25"/>
      <c r="E733" s="25"/>
      <c r="F733" s="25"/>
      <c r="G733" s="25"/>
      <c r="H733" s="25"/>
      <c r="I733" s="25"/>
      <c r="J733" s="25"/>
      <c r="K733" s="25"/>
      <c r="L733" s="25"/>
      <c r="M733" s="25"/>
      <c r="N733" s="25"/>
      <c r="O733" s="25"/>
      <c r="P733" s="25"/>
      <c r="Q733" s="25"/>
      <c r="R733" s="25"/>
      <c r="S733" s="25"/>
      <c r="T733" s="25"/>
      <c r="U733" s="25"/>
      <c r="V733" s="25"/>
      <c r="W733" s="25"/>
      <c r="X733" s="25"/>
      <c r="Y733" s="25"/>
      <c r="Z733" s="25"/>
    </row>
    <row r="734" spans="1:26" ht="12" customHeight="1">
      <c r="A734" s="25"/>
      <c r="B734" s="25"/>
      <c r="C734" s="25"/>
      <c r="D734" s="25"/>
      <c r="E734" s="25"/>
      <c r="F734" s="25"/>
      <c r="G734" s="25"/>
      <c r="H734" s="25"/>
      <c r="I734" s="25"/>
      <c r="J734" s="25"/>
      <c r="K734" s="25"/>
      <c r="L734" s="25"/>
      <c r="M734" s="25"/>
      <c r="N734" s="25"/>
      <c r="O734" s="25"/>
      <c r="P734" s="25"/>
      <c r="Q734" s="25"/>
      <c r="R734" s="25"/>
      <c r="S734" s="25"/>
      <c r="T734" s="25"/>
      <c r="U734" s="25"/>
      <c r="V734" s="25"/>
      <c r="W734" s="25"/>
      <c r="X734" s="25"/>
      <c r="Y734" s="25"/>
      <c r="Z734" s="25"/>
    </row>
    <row r="735" spans="1:26" ht="12" customHeight="1">
      <c r="A735" s="25"/>
      <c r="B735" s="25"/>
      <c r="C735" s="25"/>
      <c r="D735" s="25"/>
      <c r="E735" s="25"/>
      <c r="F735" s="25"/>
      <c r="G735" s="25"/>
      <c r="H735" s="25"/>
      <c r="I735" s="25"/>
      <c r="J735" s="25"/>
      <c r="K735" s="25"/>
      <c r="L735" s="25"/>
      <c r="M735" s="25"/>
      <c r="N735" s="25"/>
      <c r="O735" s="25"/>
      <c r="P735" s="25"/>
      <c r="Q735" s="25"/>
      <c r="R735" s="25"/>
      <c r="S735" s="25"/>
      <c r="T735" s="25"/>
      <c r="U735" s="25"/>
      <c r="V735" s="25"/>
      <c r="W735" s="25"/>
      <c r="X735" s="25"/>
      <c r="Y735" s="25"/>
      <c r="Z735" s="25"/>
    </row>
    <row r="736" spans="1:26" ht="12" customHeight="1">
      <c r="A736" s="25"/>
      <c r="B736" s="25"/>
      <c r="C736" s="25"/>
      <c r="D736" s="25"/>
      <c r="E736" s="25"/>
      <c r="F736" s="25"/>
      <c r="G736" s="25"/>
      <c r="H736" s="25"/>
      <c r="I736" s="25"/>
      <c r="J736" s="25"/>
      <c r="K736" s="25"/>
      <c r="L736" s="25"/>
      <c r="M736" s="25"/>
      <c r="N736" s="25"/>
      <c r="O736" s="25"/>
      <c r="P736" s="25"/>
      <c r="Q736" s="25"/>
      <c r="R736" s="25"/>
      <c r="S736" s="25"/>
      <c r="T736" s="25"/>
      <c r="U736" s="25"/>
      <c r="V736" s="25"/>
      <c r="W736" s="25"/>
      <c r="X736" s="25"/>
      <c r="Y736" s="25"/>
      <c r="Z736" s="25"/>
    </row>
    <row r="737" spans="1:26" ht="12" customHeight="1">
      <c r="A737" s="25"/>
      <c r="B737" s="25"/>
      <c r="C737" s="25"/>
      <c r="D737" s="25"/>
      <c r="E737" s="25"/>
      <c r="F737" s="25"/>
      <c r="G737" s="25"/>
      <c r="H737" s="25"/>
      <c r="I737" s="25"/>
      <c r="J737" s="25"/>
      <c r="K737" s="25"/>
      <c r="L737" s="25"/>
      <c r="M737" s="25"/>
      <c r="N737" s="25"/>
      <c r="O737" s="25"/>
      <c r="P737" s="25"/>
      <c r="Q737" s="25"/>
      <c r="R737" s="25"/>
      <c r="S737" s="25"/>
      <c r="T737" s="25"/>
      <c r="U737" s="25"/>
      <c r="V737" s="25"/>
      <c r="W737" s="25"/>
      <c r="X737" s="25"/>
      <c r="Y737" s="25"/>
      <c r="Z737" s="25"/>
    </row>
    <row r="738" spans="1:26" ht="12" customHeight="1">
      <c r="A738" s="25"/>
      <c r="B738" s="25"/>
      <c r="C738" s="25"/>
      <c r="D738" s="25"/>
      <c r="E738" s="25"/>
      <c r="F738" s="25"/>
      <c r="G738" s="25"/>
      <c r="H738" s="25"/>
      <c r="I738" s="25"/>
      <c r="J738" s="25"/>
      <c r="K738" s="25"/>
      <c r="L738" s="25"/>
      <c r="M738" s="25"/>
      <c r="N738" s="25"/>
      <c r="O738" s="25"/>
      <c r="P738" s="25"/>
      <c r="Q738" s="25"/>
      <c r="R738" s="25"/>
      <c r="S738" s="25"/>
      <c r="T738" s="25"/>
      <c r="U738" s="25"/>
      <c r="V738" s="25"/>
      <c r="W738" s="25"/>
      <c r="X738" s="25"/>
      <c r="Y738" s="25"/>
      <c r="Z738" s="25"/>
    </row>
    <row r="739" spans="1:26" ht="12" customHeight="1">
      <c r="A739" s="25"/>
      <c r="B739" s="25"/>
      <c r="C739" s="25"/>
      <c r="D739" s="25"/>
      <c r="E739" s="25"/>
      <c r="F739" s="25"/>
      <c r="G739" s="25"/>
      <c r="H739" s="25"/>
      <c r="I739" s="25"/>
      <c r="J739" s="25"/>
      <c r="K739" s="25"/>
      <c r="L739" s="25"/>
      <c r="M739" s="25"/>
      <c r="N739" s="25"/>
      <c r="O739" s="25"/>
      <c r="P739" s="25"/>
      <c r="Q739" s="25"/>
      <c r="R739" s="25"/>
      <c r="S739" s="25"/>
      <c r="T739" s="25"/>
      <c r="U739" s="25"/>
      <c r="V739" s="25"/>
      <c r="W739" s="25"/>
      <c r="X739" s="25"/>
      <c r="Y739" s="25"/>
      <c r="Z739" s="25"/>
    </row>
    <row r="740" spans="1:26" ht="12" customHeight="1">
      <c r="A740" s="25"/>
      <c r="B740" s="25"/>
      <c r="C740" s="25"/>
      <c r="D740" s="25"/>
      <c r="E740" s="25"/>
      <c r="F740" s="25"/>
      <c r="G740" s="25"/>
      <c r="H740" s="25"/>
      <c r="I740" s="25"/>
      <c r="J740" s="25"/>
      <c r="K740" s="25"/>
      <c r="L740" s="25"/>
      <c r="M740" s="25"/>
      <c r="N740" s="25"/>
      <c r="O740" s="25"/>
      <c r="P740" s="25"/>
      <c r="Q740" s="25"/>
      <c r="R740" s="25"/>
      <c r="S740" s="25"/>
      <c r="T740" s="25"/>
      <c r="U740" s="25"/>
      <c r="V740" s="25"/>
      <c r="W740" s="25"/>
      <c r="X740" s="25"/>
      <c r="Y740" s="25"/>
      <c r="Z740" s="25"/>
    </row>
    <row r="741" spans="1:26" ht="12" customHeight="1">
      <c r="A741" s="25"/>
      <c r="B741" s="25"/>
      <c r="C741" s="25"/>
      <c r="D741" s="25"/>
      <c r="E741" s="25"/>
      <c r="F741" s="25"/>
      <c r="G741" s="25"/>
      <c r="H741" s="25"/>
      <c r="I741" s="25"/>
      <c r="J741" s="25"/>
      <c r="K741" s="25"/>
      <c r="L741" s="25"/>
      <c r="M741" s="25"/>
      <c r="N741" s="25"/>
      <c r="O741" s="25"/>
      <c r="P741" s="25"/>
      <c r="Q741" s="25"/>
      <c r="R741" s="25"/>
      <c r="S741" s="25"/>
      <c r="T741" s="25"/>
      <c r="U741" s="25"/>
      <c r="V741" s="25"/>
      <c r="W741" s="25"/>
      <c r="X741" s="25"/>
      <c r="Y741" s="25"/>
      <c r="Z741" s="25"/>
    </row>
    <row r="742" spans="1:26" ht="12" customHeight="1">
      <c r="A742" s="25"/>
      <c r="B742" s="25"/>
      <c r="C742" s="25"/>
      <c r="D742" s="25"/>
      <c r="E742" s="25"/>
      <c r="F742" s="25"/>
      <c r="G742" s="25"/>
      <c r="H742" s="25"/>
      <c r="I742" s="25"/>
      <c r="J742" s="25"/>
      <c r="K742" s="25"/>
      <c r="L742" s="25"/>
      <c r="M742" s="25"/>
      <c r="N742" s="25"/>
      <c r="O742" s="25"/>
      <c r="P742" s="25"/>
      <c r="Q742" s="25"/>
      <c r="R742" s="25"/>
      <c r="S742" s="25"/>
      <c r="T742" s="25"/>
      <c r="U742" s="25"/>
      <c r="V742" s="25"/>
      <c r="W742" s="25"/>
      <c r="X742" s="25"/>
      <c r="Y742" s="25"/>
      <c r="Z742" s="25"/>
    </row>
    <row r="743" spans="1:26" ht="12" customHeight="1">
      <c r="A743" s="25"/>
      <c r="B743" s="25"/>
      <c r="C743" s="25"/>
      <c r="D743" s="25"/>
      <c r="E743" s="25"/>
      <c r="F743" s="25"/>
      <c r="G743" s="25"/>
      <c r="H743" s="25"/>
      <c r="I743" s="25"/>
      <c r="J743" s="25"/>
      <c r="K743" s="25"/>
      <c r="L743" s="25"/>
      <c r="M743" s="25"/>
      <c r="N743" s="25"/>
      <c r="O743" s="25"/>
      <c r="P743" s="25"/>
      <c r="Q743" s="25"/>
      <c r="R743" s="25"/>
      <c r="S743" s="25"/>
      <c r="T743" s="25"/>
      <c r="U743" s="25"/>
      <c r="V743" s="25"/>
      <c r="W743" s="25"/>
      <c r="X743" s="25"/>
      <c r="Y743" s="25"/>
      <c r="Z743" s="25"/>
    </row>
    <row r="744" spans="1:26" ht="12" customHeight="1">
      <c r="A744" s="25"/>
      <c r="B744" s="25"/>
      <c r="C744" s="25"/>
      <c r="D744" s="25"/>
      <c r="E744" s="25"/>
      <c r="F744" s="25"/>
      <c r="G744" s="25"/>
      <c r="H744" s="25"/>
      <c r="I744" s="25"/>
      <c r="J744" s="25"/>
      <c r="K744" s="25"/>
      <c r="L744" s="25"/>
      <c r="M744" s="25"/>
      <c r="N744" s="25"/>
      <c r="O744" s="25"/>
      <c r="P744" s="25"/>
      <c r="Q744" s="25"/>
      <c r="R744" s="25"/>
      <c r="S744" s="25"/>
      <c r="T744" s="25"/>
      <c r="U744" s="25"/>
      <c r="V744" s="25"/>
      <c r="W744" s="25"/>
      <c r="X744" s="25"/>
      <c r="Y744" s="25"/>
      <c r="Z744" s="25"/>
    </row>
    <row r="745" spans="1:26" ht="12" customHeight="1">
      <c r="A745" s="25"/>
      <c r="B745" s="25"/>
      <c r="C745" s="25"/>
      <c r="D745" s="25"/>
      <c r="E745" s="25"/>
      <c r="F745" s="25"/>
      <c r="G745" s="25"/>
      <c r="H745" s="25"/>
      <c r="I745" s="25"/>
      <c r="J745" s="25"/>
      <c r="K745" s="25"/>
      <c r="L745" s="25"/>
      <c r="M745" s="25"/>
      <c r="N745" s="25"/>
      <c r="O745" s="25"/>
      <c r="P745" s="25"/>
      <c r="Q745" s="25"/>
      <c r="R745" s="25"/>
      <c r="S745" s="25"/>
      <c r="T745" s="25"/>
      <c r="U745" s="25"/>
      <c r="V745" s="25"/>
      <c r="W745" s="25"/>
      <c r="X745" s="25"/>
      <c r="Y745" s="25"/>
      <c r="Z745" s="25"/>
    </row>
    <row r="746" spans="1:26" ht="12" customHeight="1">
      <c r="A746" s="25"/>
      <c r="B746" s="25"/>
      <c r="C746" s="25"/>
      <c r="D746" s="25"/>
      <c r="E746" s="25"/>
      <c r="F746" s="25"/>
      <c r="G746" s="25"/>
      <c r="H746" s="25"/>
      <c r="I746" s="25"/>
      <c r="J746" s="25"/>
      <c r="K746" s="25"/>
      <c r="L746" s="25"/>
      <c r="M746" s="25"/>
      <c r="N746" s="25"/>
      <c r="O746" s="25"/>
      <c r="P746" s="25"/>
      <c r="Q746" s="25"/>
      <c r="R746" s="25"/>
      <c r="S746" s="25"/>
      <c r="T746" s="25"/>
      <c r="U746" s="25"/>
      <c r="V746" s="25"/>
      <c r="W746" s="25"/>
      <c r="X746" s="25"/>
      <c r="Y746" s="25"/>
      <c r="Z746" s="25"/>
    </row>
    <row r="747" spans="1:26" ht="12" customHeight="1">
      <c r="A747" s="25"/>
      <c r="B747" s="25"/>
      <c r="C747" s="25"/>
      <c r="D747" s="25"/>
      <c r="E747" s="25"/>
      <c r="F747" s="25"/>
      <c r="G747" s="25"/>
      <c r="H747" s="25"/>
      <c r="I747" s="25"/>
      <c r="J747" s="25"/>
      <c r="K747" s="25"/>
      <c r="L747" s="25"/>
      <c r="M747" s="25"/>
      <c r="N747" s="25"/>
      <c r="O747" s="25"/>
      <c r="P747" s="25"/>
      <c r="Q747" s="25"/>
      <c r="R747" s="25"/>
      <c r="S747" s="25"/>
      <c r="T747" s="25"/>
      <c r="U747" s="25"/>
      <c r="V747" s="25"/>
      <c r="W747" s="25"/>
      <c r="X747" s="25"/>
      <c r="Y747" s="25"/>
      <c r="Z747" s="25"/>
    </row>
    <row r="748" spans="1:26" ht="12" customHeight="1">
      <c r="A748" s="25"/>
      <c r="B748" s="25"/>
      <c r="C748" s="25"/>
      <c r="D748" s="25"/>
      <c r="E748" s="25"/>
      <c r="F748" s="25"/>
      <c r="G748" s="25"/>
      <c r="H748" s="25"/>
      <c r="I748" s="25"/>
      <c r="J748" s="25"/>
      <c r="K748" s="25"/>
      <c r="L748" s="25"/>
      <c r="M748" s="25"/>
      <c r="N748" s="25"/>
      <c r="O748" s="25"/>
      <c r="P748" s="25"/>
      <c r="Q748" s="25"/>
      <c r="R748" s="25"/>
      <c r="S748" s="25"/>
      <c r="T748" s="25"/>
      <c r="U748" s="25"/>
      <c r="V748" s="25"/>
      <c r="W748" s="25"/>
      <c r="X748" s="25"/>
      <c r="Y748" s="25"/>
      <c r="Z748" s="25"/>
    </row>
    <row r="749" spans="1:26" ht="12" customHeight="1">
      <c r="A749" s="25"/>
      <c r="B749" s="25"/>
      <c r="C749" s="25"/>
      <c r="D749" s="25"/>
      <c r="E749" s="25"/>
      <c r="F749" s="25"/>
      <c r="G749" s="25"/>
      <c r="H749" s="25"/>
      <c r="I749" s="25"/>
      <c r="J749" s="25"/>
      <c r="K749" s="25"/>
      <c r="L749" s="25"/>
      <c r="M749" s="25"/>
      <c r="N749" s="25"/>
      <c r="O749" s="25"/>
      <c r="P749" s="25"/>
      <c r="Q749" s="25"/>
      <c r="R749" s="25"/>
      <c r="S749" s="25"/>
      <c r="T749" s="25"/>
      <c r="U749" s="25"/>
      <c r="V749" s="25"/>
      <c r="W749" s="25"/>
      <c r="X749" s="25"/>
      <c r="Y749" s="25"/>
      <c r="Z749" s="25"/>
    </row>
    <row r="750" spans="1:26" ht="12" customHeight="1">
      <c r="A750" s="25"/>
      <c r="B750" s="25"/>
      <c r="C750" s="25"/>
      <c r="D750" s="25"/>
      <c r="E750" s="25"/>
      <c r="F750" s="25"/>
      <c r="G750" s="25"/>
      <c r="H750" s="25"/>
      <c r="I750" s="25"/>
      <c r="J750" s="25"/>
      <c r="K750" s="25"/>
      <c r="L750" s="25"/>
      <c r="M750" s="25"/>
      <c r="N750" s="25"/>
      <c r="O750" s="25"/>
      <c r="P750" s="25"/>
      <c r="Q750" s="25"/>
      <c r="R750" s="25"/>
      <c r="S750" s="25"/>
      <c r="T750" s="25"/>
      <c r="U750" s="25"/>
      <c r="V750" s="25"/>
      <c r="W750" s="25"/>
      <c r="X750" s="25"/>
      <c r="Y750" s="25"/>
      <c r="Z750" s="25"/>
    </row>
    <row r="751" spans="1:26" ht="12" customHeight="1">
      <c r="A751" s="25"/>
      <c r="B751" s="25"/>
      <c r="C751" s="25"/>
      <c r="D751" s="25"/>
      <c r="E751" s="25"/>
      <c r="F751" s="25"/>
      <c r="G751" s="25"/>
      <c r="H751" s="25"/>
      <c r="I751" s="25"/>
      <c r="J751" s="25"/>
      <c r="K751" s="25"/>
      <c r="L751" s="25"/>
      <c r="M751" s="25"/>
      <c r="N751" s="25"/>
      <c r="O751" s="25"/>
      <c r="P751" s="25"/>
      <c r="Q751" s="25"/>
      <c r="R751" s="25"/>
      <c r="S751" s="25"/>
      <c r="T751" s="25"/>
      <c r="U751" s="25"/>
      <c r="V751" s="25"/>
      <c r="W751" s="25"/>
      <c r="X751" s="25"/>
      <c r="Y751" s="25"/>
      <c r="Z751" s="25"/>
    </row>
    <row r="752" spans="1:26" ht="12" customHeight="1">
      <c r="A752" s="25"/>
      <c r="B752" s="25"/>
      <c r="C752" s="25"/>
      <c r="D752" s="25"/>
      <c r="E752" s="25"/>
      <c r="F752" s="25"/>
      <c r="G752" s="25"/>
      <c r="H752" s="25"/>
      <c r="I752" s="25"/>
      <c r="J752" s="25"/>
      <c r="K752" s="25"/>
      <c r="L752" s="25"/>
      <c r="M752" s="25"/>
      <c r="N752" s="25"/>
      <c r="O752" s="25"/>
      <c r="P752" s="25"/>
      <c r="Q752" s="25"/>
      <c r="R752" s="25"/>
      <c r="S752" s="25"/>
      <c r="T752" s="25"/>
      <c r="U752" s="25"/>
      <c r="V752" s="25"/>
      <c r="W752" s="25"/>
      <c r="X752" s="25"/>
      <c r="Y752" s="25"/>
      <c r="Z752" s="25"/>
    </row>
    <row r="753" spans="1:26" ht="12" customHeight="1">
      <c r="A753" s="25"/>
      <c r="B753" s="25"/>
      <c r="C753" s="25"/>
      <c r="D753" s="25"/>
      <c r="E753" s="25"/>
      <c r="F753" s="25"/>
      <c r="G753" s="25"/>
      <c r="H753" s="25"/>
      <c r="I753" s="25"/>
      <c r="J753" s="25"/>
      <c r="K753" s="25"/>
      <c r="L753" s="25"/>
      <c r="M753" s="25"/>
      <c r="N753" s="25"/>
      <c r="O753" s="25"/>
      <c r="P753" s="25"/>
      <c r="Q753" s="25"/>
      <c r="R753" s="25"/>
      <c r="S753" s="25"/>
      <c r="T753" s="25"/>
      <c r="U753" s="25"/>
      <c r="V753" s="25"/>
      <c r="W753" s="25"/>
      <c r="X753" s="25"/>
      <c r="Y753" s="25"/>
      <c r="Z753" s="25"/>
    </row>
    <row r="754" spans="1:26" ht="12" customHeight="1">
      <c r="A754" s="25"/>
      <c r="B754" s="25"/>
      <c r="C754" s="25"/>
      <c r="D754" s="25"/>
      <c r="E754" s="25"/>
      <c r="F754" s="25"/>
      <c r="G754" s="25"/>
      <c r="H754" s="25"/>
      <c r="I754" s="25"/>
      <c r="J754" s="25"/>
      <c r="K754" s="25"/>
      <c r="L754" s="25"/>
      <c r="M754" s="25"/>
      <c r="N754" s="25"/>
      <c r="O754" s="25"/>
      <c r="P754" s="25"/>
      <c r="Q754" s="25"/>
      <c r="R754" s="25"/>
      <c r="S754" s="25"/>
      <c r="T754" s="25"/>
      <c r="U754" s="25"/>
      <c r="V754" s="25"/>
      <c r="W754" s="25"/>
      <c r="X754" s="25"/>
      <c r="Y754" s="25"/>
      <c r="Z754" s="25"/>
    </row>
    <row r="755" spans="1:26" ht="12" customHeight="1">
      <c r="A755" s="25"/>
      <c r="B755" s="25"/>
      <c r="C755" s="25"/>
      <c r="D755" s="25"/>
      <c r="E755" s="25"/>
      <c r="F755" s="25"/>
      <c r="G755" s="25"/>
      <c r="H755" s="25"/>
      <c r="I755" s="25"/>
      <c r="J755" s="25"/>
      <c r="K755" s="25"/>
      <c r="L755" s="25"/>
      <c r="M755" s="25"/>
      <c r="N755" s="25"/>
      <c r="O755" s="25"/>
      <c r="P755" s="25"/>
      <c r="Q755" s="25"/>
      <c r="R755" s="25"/>
      <c r="S755" s="25"/>
      <c r="T755" s="25"/>
      <c r="U755" s="25"/>
      <c r="V755" s="25"/>
      <c r="W755" s="25"/>
      <c r="X755" s="25"/>
      <c r="Y755" s="25"/>
      <c r="Z755" s="25"/>
    </row>
    <row r="756" spans="1:26" ht="12" customHeight="1">
      <c r="A756" s="25"/>
      <c r="B756" s="25"/>
      <c r="C756" s="25"/>
      <c r="D756" s="25"/>
      <c r="E756" s="25"/>
      <c r="F756" s="25"/>
      <c r="G756" s="25"/>
      <c r="H756" s="25"/>
      <c r="I756" s="25"/>
      <c r="J756" s="25"/>
      <c r="K756" s="25"/>
      <c r="L756" s="25"/>
      <c r="M756" s="25"/>
      <c r="N756" s="25"/>
      <c r="O756" s="25"/>
      <c r="P756" s="25"/>
      <c r="Q756" s="25"/>
      <c r="R756" s="25"/>
      <c r="S756" s="25"/>
      <c r="T756" s="25"/>
      <c r="U756" s="25"/>
      <c r="V756" s="25"/>
      <c r="W756" s="25"/>
      <c r="X756" s="25"/>
      <c r="Y756" s="25"/>
      <c r="Z756" s="25"/>
    </row>
    <row r="757" spans="1:26" ht="12" customHeight="1">
      <c r="A757" s="25"/>
      <c r="B757" s="25"/>
      <c r="C757" s="25"/>
      <c r="D757" s="25"/>
      <c r="E757" s="25"/>
      <c r="F757" s="25"/>
      <c r="G757" s="25"/>
      <c r="H757" s="25"/>
      <c r="I757" s="25"/>
      <c r="J757" s="25"/>
      <c r="K757" s="25"/>
      <c r="L757" s="25"/>
      <c r="M757" s="25"/>
      <c r="N757" s="25"/>
      <c r="O757" s="25"/>
      <c r="P757" s="25"/>
      <c r="Q757" s="25"/>
      <c r="R757" s="25"/>
      <c r="S757" s="25"/>
      <c r="T757" s="25"/>
      <c r="U757" s="25"/>
      <c r="V757" s="25"/>
      <c r="W757" s="25"/>
      <c r="X757" s="25"/>
      <c r="Y757" s="25"/>
      <c r="Z757" s="25"/>
    </row>
    <row r="758" spans="1:26" ht="12" customHeight="1">
      <c r="A758" s="25"/>
      <c r="B758" s="25"/>
      <c r="C758" s="25"/>
      <c r="D758" s="25"/>
      <c r="E758" s="25"/>
      <c r="F758" s="25"/>
      <c r="G758" s="25"/>
      <c r="H758" s="25"/>
      <c r="I758" s="25"/>
      <c r="J758" s="25"/>
      <c r="K758" s="25"/>
      <c r="L758" s="25"/>
      <c r="M758" s="25"/>
      <c r="N758" s="25"/>
      <c r="O758" s="25"/>
      <c r="P758" s="25"/>
      <c r="Q758" s="25"/>
      <c r="R758" s="25"/>
      <c r="S758" s="25"/>
      <c r="T758" s="25"/>
      <c r="U758" s="25"/>
      <c r="V758" s="25"/>
      <c r="W758" s="25"/>
      <c r="X758" s="25"/>
      <c r="Y758" s="25"/>
      <c r="Z758" s="25"/>
    </row>
    <row r="759" spans="1:26" ht="12" customHeight="1">
      <c r="A759" s="25"/>
      <c r="B759" s="25"/>
      <c r="C759" s="25"/>
      <c r="D759" s="25"/>
      <c r="E759" s="25"/>
      <c r="F759" s="25"/>
      <c r="G759" s="25"/>
      <c r="H759" s="25"/>
      <c r="I759" s="25"/>
      <c r="J759" s="25"/>
      <c r="K759" s="25"/>
      <c r="L759" s="25"/>
      <c r="M759" s="25"/>
      <c r="N759" s="25"/>
      <c r="O759" s="25"/>
      <c r="P759" s="25"/>
      <c r="Q759" s="25"/>
      <c r="R759" s="25"/>
      <c r="S759" s="25"/>
      <c r="T759" s="25"/>
      <c r="U759" s="25"/>
      <c r="V759" s="25"/>
      <c r="W759" s="25"/>
      <c r="X759" s="25"/>
      <c r="Y759" s="25"/>
      <c r="Z759" s="25"/>
    </row>
    <row r="760" spans="1:26" ht="12" customHeight="1">
      <c r="A760" s="25"/>
      <c r="B760" s="25"/>
      <c r="C760" s="25"/>
      <c r="D760" s="25"/>
      <c r="E760" s="25"/>
      <c r="F760" s="25"/>
      <c r="G760" s="25"/>
      <c r="H760" s="25"/>
      <c r="I760" s="25"/>
      <c r="J760" s="25"/>
      <c r="K760" s="25"/>
      <c r="L760" s="25"/>
      <c r="M760" s="25"/>
      <c r="N760" s="25"/>
      <c r="O760" s="25"/>
      <c r="P760" s="25"/>
      <c r="Q760" s="25"/>
      <c r="R760" s="25"/>
      <c r="S760" s="25"/>
      <c r="T760" s="25"/>
      <c r="U760" s="25"/>
      <c r="V760" s="25"/>
      <c r="W760" s="25"/>
      <c r="X760" s="25"/>
      <c r="Y760" s="25"/>
      <c r="Z760" s="25"/>
    </row>
    <row r="761" spans="1:26" ht="12" customHeight="1">
      <c r="A761" s="25"/>
      <c r="B761" s="25"/>
      <c r="C761" s="25"/>
      <c r="D761" s="25"/>
      <c r="E761" s="25"/>
      <c r="F761" s="25"/>
      <c r="G761" s="25"/>
      <c r="H761" s="25"/>
      <c r="I761" s="25"/>
      <c r="J761" s="25"/>
      <c r="K761" s="25"/>
      <c r="L761" s="25"/>
      <c r="M761" s="25"/>
      <c r="N761" s="25"/>
      <c r="O761" s="25"/>
      <c r="P761" s="25"/>
      <c r="Q761" s="25"/>
      <c r="R761" s="25"/>
      <c r="S761" s="25"/>
      <c r="T761" s="25"/>
      <c r="U761" s="25"/>
      <c r="V761" s="25"/>
      <c r="W761" s="25"/>
      <c r="X761" s="25"/>
      <c r="Y761" s="25"/>
      <c r="Z761" s="25"/>
    </row>
    <row r="762" spans="1:26" ht="12" customHeight="1">
      <c r="A762" s="25"/>
      <c r="B762" s="25"/>
      <c r="C762" s="25"/>
      <c r="D762" s="25"/>
      <c r="E762" s="25"/>
      <c r="F762" s="25"/>
      <c r="G762" s="25"/>
      <c r="H762" s="25"/>
      <c r="I762" s="25"/>
      <c r="J762" s="25"/>
      <c r="K762" s="25"/>
      <c r="L762" s="25"/>
      <c r="M762" s="25"/>
      <c r="N762" s="25"/>
      <c r="O762" s="25"/>
      <c r="P762" s="25"/>
      <c r="Q762" s="25"/>
      <c r="R762" s="25"/>
      <c r="S762" s="25"/>
      <c r="T762" s="25"/>
      <c r="U762" s="25"/>
      <c r="V762" s="25"/>
      <c r="W762" s="25"/>
      <c r="X762" s="25"/>
      <c r="Y762" s="25"/>
      <c r="Z762" s="25"/>
    </row>
    <row r="763" spans="1:26" ht="12" customHeight="1">
      <c r="A763" s="25"/>
      <c r="B763" s="25"/>
      <c r="C763" s="25"/>
      <c r="D763" s="25"/>
      <c r="E763" s="25"/>
      <c r="F763" s="25"/>
      <c r="G763" s="25"/>
      <c r="H763" s="25"/>
      <c r="I763" s="25"/>
      <c r="J763" s="25"/>
      <c r="K763" s="25"/>
      <c r="L763" s="25"/>
      <c r="M763" s="25"/>
      <c r="N763" s="25"/>
      <c r="O763" s="25"/>
      <c r="P763" s="25"/>
      <c r="Q763" s="25"/>
      <c r="R763" s="25"/>
      <c r="S763" s="25"/>
      <c r="T763" s="25"/>
      <c r="U763" s="25"/>
      <c r="V763" s="25"/>
      <c r="W763" s="25"/>
      <c r="X763" s="25"/>
      <c r="Y763" s="25"/>
      <c r="Z763" s="25"/>
    </row>
    <row r="764" spans="1:26" ht="12" customHeight="1">
      <c r="A764" s="25"/>
      <c r="B764" s="25"/>
      <c r="C764" s="25"/>
      <c r="D764" s="25"/>
      <c r="E764" s="25"/>
      <c r="F764" s="25"/>
      <c r="G764" s="25"/>
      <c r="H764" s="25"/>
      <c r="I764" s="25"/>
      <c r="J764" s="25"/>
      <c r="K764" s="25"/>
      <c r="L764" s="25"/>
      <c r="M764" s="25"/>
      <c r="N764" s="25"/>
      <c r="O764" s="25"/>
      <c r="P764" s="25"/>
      <c r="Q764" s="25"/>
      <c r="R764" s="25"/>
      <c r="S764" s="25"/>
      <c r="T764" s="25"/>
      <c r="U764" s="25"/>
      <c r="V764" s="25"/>
      <c r="W764" s="25"/>
      <c r="X764" s="25"/>
      <c r="Y764" s="25"/>
      <c r="Z764" s="25"/>
    </row>
    <row r="765" spans="1:26" ht="12" customHeight="1">
      <c r="A765" s="25"/>
      <c r="B765" s="25"/>
      <c r="C765" s="25"/>
      <c r="D765" s="25"/>
      <c r="E765" s="25"/>
      <c r="F765" s="25"/>
      <c r="G765" s="25"/>
      <c r="H765" s="25"/>
      <c r="I765" s="25"/>
      <c r="J765" s="25"/>
      <c r="K765" s="25"/>
      <c r="L765" s="25"/>
      <c r="M765" s="25"/>
      <c r="N765" s="25"/>
      <c r="O765" s="25"/>
      <c r="P765" s="25"/>
      <c r="Q765" s="25"/>
      <c r="R765" s="25"/>
      <c r="S765" s="25"/>
      <c r="T765" s="25"/>
      <c r="U765" s="25"/>
      <c r="V765" s="25"/>
      <c r="W765" s="25"/>
      <c r="X765" s="25"/>
      <c r="Y765" s="25"/>
      <c r="Z765" s="25"/>
    </row>
    <row r="766" spans="1:26" ht="12" customHeight="1">
      <c r="A766" s="25"/>
      <c r="B766" s="25"/>
      <c r="C766" s="25"/>
      <c r="D766" s="25"/>
      <c r="E766" s="25"/>
      <c r="F766" s="25"/>
      <c r="G766" s="25"/>
      <c r="H766" s="25"/>
      <c r="I766" s="25"/>
      <c r="J766" s="25"/>
      <c r="K766" s="25"/>
      <c r="L766" s="25"/>
      <c r="M766" s="25"/>
      <c r="N766" s="25"/>
      <c r="O766" s="25"/>
      <c r="P766" s="25"/>
      <c r="Q766" s="25"/>
      <c r="R766" s="25"/>
      <c r="S766" s="25"/>
      <c r="T766" s="25"/>
      <c r="U766" s="25"/>
      <c r="V766" s="25"/>
      <c r="W766" s="25"/>
      <c r="X766" s="25"/>
      <c r="Y766" s="25"/>
      <c r="Z766" s="25"/>
    </row>
    <row r="767" spans="1:26" ht="12" customHeight="1">
      <c r="A767" s="25"/>
      <c r="B767" s="25"/>
      <c r="C767" s="25"/>
      <c r="D767" s="25"/>
      <c r="E767" s="25"/>
      <c r="F767" s="25"/>
      <c r="G767" s="25"/>
      <c r="H767" s="25"/>
      <c r="I767" s="25"/>
      <c r="J767" s="25"/>
      <c r="K767" s="25"/>
      <c r="L767" s="25"/>
      <c r="M767" s="25"/>
      <c r="N767" s="25"/>
      <c r="O767" s="25"/>
      <c r="P767" s="25"/>
      <c r="Q767" s="25"/>
      <c r="R767" s="25"/>
      <c r="S767" s="25"/>
      <c r="T767" s="25"/>
      <c r="U767" s="25"/>
      <c r="V767" s="25"/>
      <c r="W767" s="25"/>
      <c r="X767" s="25"/>
      <c r="Y767" s="25"/>
      <c r="Z767" s="25"/>
    </row>
    <row r="768" spans="1:26" ht="12" customHeight="1">
      <c r="A768" s="25"/>
      <c r="B768" s="25"/>
      <c r="C768" s="25"/>
      <c r="D768" s="25"/>
      <c r="E768" s="25"/>
      <c r="F768" s="25"/>
      <c r="G768" s="25"/>
      <c r="H768" s="25"/>
      <c r="I768" s="25"/>
      <c r="J768" s="25"/>
      <c r="K768" s="25"/>
      <c r="L768" s="25"/>
      <c r="M768" s="25"/>
      <c r="N768" s="25"/>
      <c r="O768" s="25"/>
      <c r="P768" s="25"/>
      <c r="Q768" s="25"/>
      <c r="R768" s="25"/>
      <c r="S768" s="25"/>
      <c r="T768" s="25"/>
      <c r="U768" s="25"/>
      <c r="V768" s="25"/>
      <c r="W768" s="25"/>
      <c r="X768" s="25"/>
      <c r="Y768" s="25"/>
      <c r="Z768" s="25"/>
    </row>
    <row r="769" spans="1:26" ht="12" customHeight="1">
      <c r="A769" s="25"/>
      <c r="B769" s="25"/>
      <c r="C769" s="25"/>
      <c r="D769" s="25"/>
      <c r="E769" s="25"/>
      <c r="F769" s="25"/>
      <c r="G769" s="25"/>
      <c r="H769" s="25"/>
      <c r="I769" s="25"/>
      <c r="J769" s="25"/>
      <c r="K769" s="25"/>
      <c r="L769" s="25"/>
      <c r="M769" s="25"/>
      <c r="N769" s="25"/>
      <c r="O769" s="25"/>
      <c r="P769" s="25"/>
      <c r="Q769" s="25"/>
      <c r="R769" s="25"/>
      <c r="S769" s="25"/>
      <c r="T769" s="25"/>
      <c r="U769" s="25"/>
      <c r="V769" s="25"/>
      <c r="W769" s="25"/>
      <c r="X769" s="25"/>
      <c r="Y769" s="25"/>
      <c r="Z769" s="25"/>
    </row>
    <row r="770" spans="1:26" ht="12" customHeight="1">
      <c r="A770" s="25"/>
      <c r="B770" s="25"/>
      <c r="C770" s="25"/>
      <c r="D770" s="25"/>
      <c r="E770" s="25"/>
      <c r="F770" s="25"/>
      <c r="G770" s="25"/>
      <c r="H770" s="25"/>
      <c r="I770" s="25"/>
      <c r="J770" s="25"/>
      <c r="K770" s="25"/>
      <c r="L770" s="25"/>
      <c r="M770" s="25"/>
      <c r="N770" s="25"/>
      <c r="O770" s="25"/>
      <c r="P770" s="25"/>
      <c r="Q770" s="25"/>
      <c r="R770" s="25"/>
      <c r="S770" s="25"/>
      <c r="T770" s="25"/>
      <c r="U770" s="25"/>
      <c r="V770" s="25"/>
      <c r="W770" s="25"/>
      <c r="X770" s="25"/>
      <c r="Y770" s="25"/>
      <c r="Z770" s="25"/>
    </row>
    <row r="771" spans="1:26" ht="12" customHeight="1">
      <c r="A771" s="25"/>
      <c r="B771" s="25"/>
      <c r="C771" s="25"/>
      <c r="D771" s="25"/>
      <c r="E771" s="25"/>
      <c r="F771" s="25"/>
      <c r="G771" s="25"/>
      <c r="H771" s="25"/>
      <c r="I771" s="25"/>
      <c r="J771" s="25"/>
      <c r="K771" s="25"/>
      <c r="L771" s="25"/>
      <c r="M771" s="25"/>
      <c r="N771" s="25"/>
      <c r="O771" s="25"/>
      <c r="P771" s="25"/>
      <c r="Q771" s="25"/>
      <c r="R771" s="25"/>
      <c r="S771" s="25"/>
      <c r="T771" s="25"/>
      <c r="U771" s="25"/>
      <c r="V771" s="25"/>
      <c r="W771" s="25"/>
      <c r="X771" s="25"/>
      <c r="Y771" s="25"/>
      <c r="Z771" s="25"/>
    </row>
    <row r="772" spans="1:26" ht="12" customHeight="1">
      <c r="A772" s="25"/>
      <c r="B772" s="25"/>
      <c r="C772" s="25"/>
      <c r="D772" s="25"/>
      <c r="E772" s="25"/>
      <c r="F772" s="25"/>
      <c r="G772" s="25"/>
      <c r="H772" s="25"/>
      <c r="I772" s="25"/>
      <c r="J772" s="25"/>
      <c r="K772" s="25"/>
      <c r="L772" s="25"/>
      <c r="M772" s="25"/>
      <c r="N772" s="25"/>
      <c r="O772" s="25"/>
      <c r="P772" s="25"/>
      <c r="Q772" s="25"/>
      <c r="R772" s="25"/>
      <c r="S772" s="25"/>
      <c r="T772" s="25"/>
      <c r="U772" s="25"/>
      <c r="V772" s="25"/>
      <c r="W772" s="25"/>
      <c r="X772" s="25"/>
      <c r="Y772" s="25"/>
      <c r="Z772" s="25"/>
    </row>
    <row r="773" spans="1:26" ht="12" customHeight="1">
      <c r="A773" s="25"/>
      <c r="B773" s="25"/>
      <c r="C773" s="25"/>
      <c r="D773" s="25"/>
      <c r="E773" s="25"/>
      <c r="F773" s="25"/>
      <c r="G773" s="25"/>
      <c r="H773" s="25"/>
      <c r="I773" s="25"/>
      <c r="J773" s="25"/>
      <c r="K773" s="25"/>
      <c r="L773" s="25"/>
      <c r="M773" s="25"/>
      <c r="N773" s="25"/>
      <c r="O773" s="25"/>
      <c r="P773" s="25"/>
      <c r="Q773" s="25"/>
      <c r="R773" s="25"/>
      <c r="S773" s="25"/>
      <c r="T773" s="25"/>
      <c r="U773" s="25"/>
      <c r="V773" s="25"/>
      <c r="W773" s="25"/>
      <c r="X773" s="25"/>
      <c r="Y773" s="25"/>
      <c r="Z773" s="25"/>
    </row>
    <row r="774" spans="1:26" ht="12" customHeight="1">
      <c r="A774" s="25"/>
      <c r="B774" s="25"/>
      <c r="C774" s="25"/>
      <c r="D774" s="25"/>
      <c r="E774" s="25"/>
      <c r="F774" s="25"/>
      <c r="G774" s="25"/>
      <c r="H774" s="25"/>
      <c r="I774" s="25"/>
      <c r="J774" s="25"/>
      <c r="K774" s="25"/>
      <c r="L774" s="25"/>
      <c r="M774" s="25"/>
      <c r="N774" s="25"/>
      <c r="O774" s="25"/>
      <c r="P774" s="25"/>
      <c r="Q774" s="25"/>
      <c r="R774" s="25"/>
      <c r="S774" s="25"/>
      <c r="T774" s="25"/>
      <c r="U774" s="25"/>
      <c r="V774" s="25"/>
      <c r="W774" s="25"/>
      <c r="X774" s="25"/>
      <c r="Y774" s="25"/>
      <c r="Z774" s="25"/>
    </row>
    <row r="775" spans="1:26" ht="12" customHeight="1">
      <c r="A775" s="25"/>
      <c r="B775" s="25"/>
      <c r="C775" s="25"/>
      <c r="D775" s="25"/>
      <c r="E775" s="25"/>
      <c r="F775" s="25"/>
      <c r="G775" s="25"/>
      <c r="H775" s="25"/>
      <c r="I775" s="25"/>
      <c r="J775" s="25"/>
      <c r="K775" s="25"/>
      <c r="L775" s="25"/>
      <c r="M775" s="25"/>
      <c r="N775" s="25"/>
      <c r="O775" s="25"/>
      <c r="P775" s="25"/>
      <c r="Q775" s="25"/>
      <c r="R775" s="25"/>
      <c r="S775" s="25"/>
      <c r="T775" s="25"/>
      <c r="U775" s="25"/>
      <c r="V775" s="25"/>
      <c r="W775" s="25"/>
      <c r="X775" s="25"/>
      <c r="Y775" s="25"/>
      <c r="Z775" s="25"/>
    </row>
    <row r="776" spans="1:26" ht="12" customHeight="1">
      <c r="A776" s="25"/>
      <c r="B776" s="25"/>
      <c r="C776" s="25"/>
      <c r="D776" s="25"/>
      <c r="E776" s="25"/>
      <c r="F776" s="25"/>
      <c r="G776" s="25"/>
      <c r="H776" s="25"/>
      <c r="I776" s="25"/>
      <c r="J776" s="25"/>
      <c r="K776" s="25"/>
      <c r="L776" s="25"/>
      <c r="M776" s="25"/>
      <c r="N776" s="25"/>
      <c r="O776" s="25"/>
      <c r="P776" s="25"/>
      <c r="Q776" s="25"/>
      <c r="R776" s="25"/>
      <c r="S776" s="25"/>
      <c r="T776" s="25"/>
      <c r="U776" s="25"/>
      <c r="V776" s="25"/>
      <c r="W776" s="25"/>
      <c r="X776" s="25"/>
      <c r="Y776" s="25"/>
      <c r="Z776" s="25"/>
    </row>
    <row r="777" spans="1:26" ht="12" customHeight="1">
      <c r="A777" s="25"/>
      <c r="B777" s="25"/>
      <c r="C777" s="25"/>
      <c r="D777" s="25"/>
      <c r="E777" s="25"/>
      <c r="F777" s="25"/>
      <c r="G777" s="25"/>
      <c r="H777" s="25"/>
      <c r="I777" s="25"/>
      <c r="J777" s="25"/>
      <c r="K777" s="25"/>
      <c r="L777" s="25"/>
      <c r="M777" s="25"/>
      <c r="N777" s="25"/>
      <c r="O777" s="25"/>
      <c r="P777" s="25"/>
      <c r="Q777" s="25"/>
      <c r="R777" s="25"/>
      <c r="S777" s="25"/>
      <c r="T777" s="25"/>
      <c r="U777" s="25"/>
      <c r="V777" s="25"/>
      <c r="W777" s="25"/>
      <c r="X777" s="25"/>
      <c r="Y777" s="25"/>
      <c r="Z777" s="25"/>
    </row>
    <row r="778" spans="1:26" ht="12" customHeight="1">
      <c r="A778" s="25"/>
      <c r="B778" s="25"/>
      <c r="C778" s="25"/>
      <c r="D778" s="25"/>
      <c r="E778" s="25"/>
      <c r="F778" s="25"/>
      <c r="G778" s="25"/>
      <c r="H778" s="25"/>
      <c r="I778" s="25"/>
      <c r="J778" s="25"/>
      <c r="K778" s="25"/>
      <c r="L778" s="25"/>
      <c r="M778" s="25"/>
      <c r="N778" s="25"/>
      <c r="O778" s="25"/>
      <c r="P778" s="25"/>
      <c r="Q778" s="25"/>
      <c r="R778" s="25"/>
      <c r="S778" s="25"/>
      <c r="T778" s="25"/>
      <c r="U778" s="25"/>
      <c r="V778" s="25"/>
      <c r="W778" s="25"/>
      <c r="X778" s="25"/>
      <c r="Y778" s="25"/>
      <c r="Z778" s="25"/>
    </row>
    <row r="779" spans="1:26" ht="12" customHeight="1">
      <c r="A779" s="25"/>
      <c r="B779" s="25"/>
      <c r="C779" s="25"/>
      <c r="D779" s="25"/>
      <c r="E779" s="25"/>
      <c r="F779" s="25"/>
      <c r="G779" s="25"/>
      <c r="H779" s="25"/>
      <c r="I779" s="25"/>
      <c r="J779" s="25"/>
      <c r="K779" s="25"/>
      <c r="L779" s="25"/>
      <c r="M779" s="25"/>
      <c r="N779" s="25"/>
      <c r="O779" s="25"/>
      <c r="P779" s="25"/>
      <c r="Q779" s="25"/>
      <c r="R779" s="25"/>
      <c r="S779" s="25"/>
      <c r="T779" s="25"/>
      <c r="U779" s="25"/>
      <c r="V779" s="25"/>
      <c r="W779" s="25"/>
      <c r="X779" s="25"/>
      <c r="Y779" s="25"/>
      <c r="Z779" s="25"/>
    </row>
    <row r="780" spans="1:26" ht="12" customHeight="1">
      <c r="A780" s="25"/>
      <c r="B780" s="25"/>
      <c r="C780" s="25"/>
      <c r="D780" s="25"/>
      <c r="E780" s="25"/>
      <c r="F780" s="25"/>
      <c r="G780" s="25"/>
      <c r="H780" s="25"/>
      <c r="I780" s="25"/>
      <c r="J780" s="25"/>
      <c r="K780" s="25"/>
      <c r="L780" s="25"/>
      <c r="M780" s="25"/>
      <c r="N780" s="25"/>
      <c r="O780" s="25"/>
      <c r="P780" s="25"/>
      <c r="Q780" s="25"/>
      <c r="R780" s="25"/>
      <c r="S780" s="25"/>
      <c r="T780" s="25"/>
      <c r="U780" s="25"/>
      <c r="V780" s="25"/>
      <c r="W780" s="25"/>
      <c r="X780" s="25"/>
      <c r="Y780" s="25"/>
      <c r="Z780" s="25"/>
    </row>
    <row r="781" spans="1:26" ht="12" customHeight="1">
      <c r="A781" s="25"/>
      <c r="B781" s="25"/>
      <c r="C781" s="25"/>
      <c r="D781" s="25"/>
      <c r="E781" s="25"/>
      <c r="F781" s="25"/>
      <c r="G781" s="25"/>
      <c r="H781" s="25"/>
      <c r="I781" s="25"/>
      <c r="J781" s="25"/>
      <c r="K781" s="25"/>
      <c r="L781" s="25"/>
      <c r="M781" s="25"/>
      <c r="N781" s="25"/>
      <c r="O781" s="25"/>
      <c r="P781" s="25"/>
      <c r="Q781" s="25"/>
      <c r="R781" s="25"/>
      <c r="S781" s="25"/>
      <c r="T781" s="25"/>
      <c r="U781" s="25"/>
      <c r="V781" s="25"/>
      <c r="W781" s="25"/>
      <c r="X781" s="25"/>
      <c r="Y781" s="25"/>
      <c r="Z781" s="25"/>
    </row>
    <row r="782" spans="1:26" ht="12" customHeight="1">
      <c r="A782" s="25"/>
      <c r="B782" s="25"/>
      <c r="C782" s="25"/>
      <c r="D782" s="25"/>
      <c r="E782" s="25"/>
      <c r="F782" s="25"/>
      <c r="G782" s="25"/>
      <c r="H782" s="25"/>
      <c r="I782" s="25"/>
      <c r="J782" s="25"/>
      <c r="K782" s="25"/>
      <c r="L782" s="25"/>
      <c r="M782" s="25"/>
      <c r="N782" s="25"/>
      <c r="O782" s="25"/>
      <c r="P782" s="25"/>
      <c r="Q782" s="25"/>
      <c r="R782" s="25"/>
      <c r="S782" s="25"/>
      <c r="T782" s="25"/>
      <c r="U782" s="25"/>
      <c r="V782" s="25"/>
      <c r="W782" s="25"/>
      <c r="X782" s="25"/>
      <c r="Y782" s="25"/>
      <c r="Z782" s="25"/>
    </row>
    <row r="783" spans="1:26" ht="12" customHeight="1">
      <c r="A783" s="25"/>
      <c r="B783" s="25"/>
      <c r="C783" s="25"/>
      <c r="D783" s="25"/>
      <c r="E783" s="25"/>
      <c r="F783" s="25"/>
      <c r="G783" s="25"/>
      <c r="H783" s="25"/>
      <c r="I783" s="25"/>
      <c r="J783" s="25"/>
      <c r="K783" s="25"/>
      <c r="L783" s="25"/>
      <c r="M783" s="25"/>
      <c r="N783" s="25"/>
      <c r="O783" s="25"/>
      <c r="P783" s="25"/>
      <c r="Q783" s="25"/>
      <c r="R783" s="25"/>
      <c r="S783" s="25"/>
      <c r="T783" s="25"/>
      <c r="U783" s="25"/>
      <c r="V783" s="25"/>
      <c r="W783" s="25"/>
      <c r="X783" s="25"/>
      <c r="Y783" s="25"/>
      <c r="Z783" s="25"/>
    </row>
    <row r="784" spans="1:26" ht="12" customHeight="1">
      <c r="A784" s="25"/>
      <c r="B784" s="25"/>
      <c r="C784" s="25"/>
      <c r="D784" s="25"/>
      <c r="E784" s="25"/>
      <c r="F784" s="25"/>
      <c r="G784" s="25"/>
      <c r="H784" s="25"/>
      <c r="I784" s="25"/>
      <c r="J784" s="25"/>
      <c r="K784" s="25"/>
      <c r="L784" s="25"/>
      <c r="M784" s="25"/>
      <c r="N784" s="25"/>
      <c r="O784" s="25"/>
      <c r="P784" s="25"/>
      <c r="Q784" s="25"/>
      <c r="R784" s="25"/>
      <c r="S784" s="25"/>
      <c r="T784" s="25"/>
      <c r="U784" s="25"/>
      <c r="V784" s="25"/>
      <c r="W784" s="25"/>
      <c r="X784" s="25"/>
      <c r="Y784" s="25"/>
      <c r="Z784" s="25"/>
    </row>
    <row r="785" spans="1:26" ht="12" customHeight="1">
      <c r="A785" s="25"/>
      <c r="B785" s="25"/>
      <c r="C785" s="25"/>
      <c r="D785" s="25"/>
      <c r="E785" s="25"/>
      <c r="F785" s="25"/>
      <c r="G785" s="25"/>
      <c r="H785" s="25"/>
      <c r="I785" s="25"/>
      <c r="J785" s="25"/>
      <c r="K785" s="25"/>
      <c r="L785" s="25"/>
      <c r="M785" s="25"/>
      <c r="N785" s="25"/>
      <c r="O785" s="25"/>
      <c r="P785" s="25"/>
      <c r="Q785" s="25"/>
      <c r="R785" s="25"/>
      <c r="S785" s="25"/>
      <c r="T785" s="25"/>
      <c r="U785" s="25"/>
      <c r="V785" s="25"/>
      <c r="W785" s="25"/>
      <c r="X785" s="25"/>
      <c r="Y785" s="25"/>
      <c r="Z785" s="25"/>
    </row>
    <row r="786" spans="1:26" ht="12" customHeight="1">
      <c r="A786" s="25"/>
      <c r="B786" s="25"/>
      <c r="C786" s="25"/>
      <c r="D786" s="25"/>
      <c r="E786" s="25"/>
      <c r="F786" s="25"/>
      <c r="G786" s="25"/>
      <c r="H786" s="25"/>
      <c r="I786" s="25"/>
      <c r="J786" s="25"/>
      <c r="K786" s="25"/>
      <c r="L786" s="25"/>
      <c r="M786" s="25"/>
      <c r="N786" s="25"/>
      <c r="O786" s="25"/>
      <c r="P786" s="25"/>
      <c r="Q786" s="25"/>
      <c r="R786" s="25"/>
      <c r="S786" s="25"/>
      <c r="T786" s="25"/>
      <c r="U786" s="25"/>
      <c r="V786" s="25"/>
      <c r="W786" s="25"/>
      <c r="X786" s="25"/>
      <c r="Y786" s="25"/>
      <c r="Z786" s="25"/>
    </row>
    <row r="787" spans="1:26" ht="12" customHeight="1">
      <c r="A787" s="25"/>
      <c r="B787" s="25"/>
      <c r="C787" s="25"/>
      <c r="D787" s="25"/>
      <c r="E787" s="25"/>
      <c r="F787" s="25"/>
      <c r="G787" s="25"/>
      <c r="H787" s="25"/>
      <c r="I787" s="25"/>
      <c r="J787" s="25"/>
      <c r="K787" s="25"/>
      <c r="L787" s="25"/>
      <c r="M787" s="25"/>
      <c r="N787" s="25"/>
      <c r="O787" s="25"/>
      <c r="P787" s="25"/>
      <c r="Q787" s="25"/>
      <c r="R787" s="25"/>
      <c r="S787" s="25"/>
      <c r="T787" s="25"/>
      <c r="U787" s="25"/>
      <c r="V787" s="25"/>
      <c r="W787" s="25"/>
      <c r="X787" s="25"/>
      <c r="Y787" s="25"/>
      <c r="Z787" s="25"/>
    </row>
    <row r="788" spans="1:26" ht="12" customHeight="1">
      <c r="A788" s="25"/>
      <c r="B788" s="25"/>
      <c r="C788" s="25"/>
      <c r="D788" s="25"/>
      <c r="E788" s="25"/>
      <c r="F788" s="25"/>
      <c r="G788" s="25"/>
      <c r="H788" s="25"/>
      <c r="I788" s="25"/>
      <c r="J788" s="25"/>
      <c r="K788" s="25"/>
      <c r="L788" s="25"/>
      <c r="M788" s="25"/>
      <c r="N788" s="25"/>
      <c r="O788" s="25"/>
      <c r="P788" s="25"/>
      <c r="Q788" s="25"/>
      <c r="R788" s="25"/>
      <c r="S788" s="25"/>
      <c r="T788" s="25"/>
      <c r="U788" s="25"/>
      <c r="V788" s="25"/>
      <c r="W788" s="25"/>
      <c r="X788" s="25"/>
      <c r="Y788" s="25"/>
      <c r="Z788" s="25"/>
    </row>
    <row r="789" spans="1:26" ht="12" customHeight="1">
      <c r="A789" s="25"/>
      <c r="B789" s="25"/>
      <c r="C789" s="25"/>
      <c r="D789" s="25"/>
      <c r="E789" s="25"/>
      <c r="F789" s="25"/>
      <c r="G789" s="25"/>
      <c r="H789" s="25"/>
      <c r="I789" s="25"/>
      <c r="J789" s="25"/>
      <c r="K789" s="25"/>
      <c r="L789" s="25"/>
      <c r="M789" s="25"/>
      <c r="N789" s="25"/>
      <c r="O789" s="25"/>
      <c r="P789" s="25"/>
      <c r="Q789" s="25"/>
      <c r="R789" s="25"/>
      <c r="S789" s="25"/>
      <c r="T789" s="25"/>
      <c r="U789" s="25"/>
      <c r="V789" s="25"/>
      <c r="W789" s="25"/>
      <c r="X789" s="25"/>
      <c r="Y789" s="25"/>
      <c r="Z789" s="25"/>
    </row>
    <row r="790" spans="1:26" ht="12" customHeight="1">
      <c r="A790" s="25"/>
      <c r="B790" s="25"/>
      <c r="C790" s="25"/>
      <c r="D790" s="25"/>
      <c r="E790" s="25"/>
      <c r="F790" s="25"/>
      <c r="G790" s="25"/>
      <c r="H790" s="25"/>
      <c r="I790" s="25"/>
      <c r="J790" s="25"/>
      <c r="K790" s="25"/>
      <c r="L790" s="25"/>
      <c r="M790" s="25"/>
      <c r="N790" s="25"/>
      <c r="O790" s="25"/>
      <c r="P790" s="25"/>
      <c r="Q790" s="25"/>
      <c r="R790" s="25"/>
      <c r="S790" s="25"/>
      <c r="T790" s="25"/>
      <c r="U790" s="25"/>
      <c r="V790" s="25"/>
      <c r="W790" s="25"/>
      <c r="X790" s="25"/>
      <c r="Y790" s="25"/>
      <c r="Z790" s="25"/>
    </row>
    <row r="791" spans="1:26" ht="12" customHeight="1">
      <c r="A791" s="25"/>
      <c r="B791" s="25"/>
      <c r="C791" s="25"/>
      <c r="D791" s="25"/>
      <c r="E791" s="25"/>
      <c r="F791" s="25"/>
      <c r="G791" s="25"/>
      <c r="H791" s="25"/>
      <c r="I791" s="25"/>
      <c r="J791" s="25"/>
      <c r="K791" s="25"/>
      <c r="L791" s="25"/>
      <c r="M791" s="25"/>
      <c r="N791" s="25"/>
      <c r="O791" s="25"/>
      <c r="P791" s="25"/>
      <c r="Q791" s="25"/>
      <c r="R791" s="25"/>
      <c r="S791" s="25"/>
      <c r="T791" s="25"/>
      <c r="U791" s="25"/>
      <c r="V791" s="25"/>
      <c r="W791" s="25"/>
      <c r="X791" s="25"/>
      <c r="Y791" s="25"/>
      <c r="Z791" s="25"/>
    </row>
    <row r="792" spans="1:26" ht="12" customHeight="1">
      <c r="A792" s="25"/>
      <c r="B792" s="25"/>
      <c r="C792" s="25"/>
      <c r="D792" s="25"/>
      <c r="E792" s="25"/>
      <c r="F792" s="25"/>
      <c r="G792" s="25"/>
      <c r="H792" s="25"/>
      <c r="I792" s="25"/>
      <c r="J792" s="25"/>
      <c r="K792" s="25"/>
      <c r="L792" s="25"/>
      <c r="M792" s="25"/>
      <c r="N792" s="25"/>
      <c r="O792" s="25"/>
      <c r="P792" s="25"/>
      <c r="Q792" s="25"/>
      <c r="R792" s="25"/>
      <c r="S792" s="25"/>
      <c r="T792" s="25"/>
      <c r="U792" s="25"/>
      <c r="V792" s="25"/>
      <c r="W792" s="25"/>
      <c r="X792" s="25"/>
      <c r="Y792" s="25"/>
      <c r="Z792" s="25"/>
    </row>
    <row r="793" spans="1:26" ht="12" customHeight="1">
      <c r="A793" s="25"/>
      <c r="B793" s="25"/>
      <c r="C793" s="25"/>
      <c r="D793" s="25"/>
      <c r="E793" s="25"/>
      <c r="F793" s="25"/>
      <c r="G793" s="25"/>
      <c r="H793" s="25"/>
      <c r="I793" s="25"/>
      <c r="J793" s="25"/>
      <c r="K793" s="25"/>
      <c r="L793" s="25"/>
      <c r="M793" s="25"/>
      <c r="N793" s="25"/>
      <c r="O793" s="25"/>
      <c r="P793" s="25"/>
      <c r="Q793" s="25"/>
      <c r="R793" s="25"/>
      <c r="S793" s="25"/>
      <c r="T793" s="25"/>
      <c r="U793" s="25"/>
      <c r="V793" s="25"/>
      <c r="W793" s="25"/>
      <c r="X793" s="25"/>
      <c r="Y793" s="25"/>
      <c r="Z793" s="25"/>
    </row>
    <row r="794" spans="1:26" ht="12" customHeight="1">
      <c r="A794" s="25"/>
      <c r="B794" s="25"/>
      <c r="C794" s="25"/>
      <c r="D794" s="25"/>
      <c r="E794" s="25"/>
      <c r="F794" s="25"/>
      <c r="G794" s="25"/>
      <c r="H794" s="25"/>
      <c r="I794" s="25"/>
      <c r="J794" s="25"/>
      <c r="K794" s="25"/>
      <c r="L794" s="25"/>
      <c r="M794" s="25"/>
      <c r="N794" s="25"/>
      <c r="O794" s="25"/>
      <c r="P794" s="25"/>
      <c r="Q794" s="25"/>
      <c r="R794" s="25"/>
      <c r="S794" s="25"/>
      <c r="T794" s="25"/>
      <c r="U794" s="25"/>
      <c r="V794" s="25"/>
      <c r="W794" s="25"/>
      <c r="X794" s="25"/>
      <c r="Y794" s="25"/>
      <c r="Z794" s="25"/>
    </row>
    <row r="795" spans="1:26" ht="12" customHeight="1">
      <c r="A795" s="25"/>
      <c r="B795" s="25"/>
      <c r="C795" s="25"/>
      <c r="D795" s="25"/>
      <c r="E795" s="25"/>
      <c r="F795" s="25"/>
      <c r="G795" s="25"/>
      <c r="H795" s="25"/>
      <c r="I795" s="25"/>
      <c r="J795" s="25"/>
      <c r="K795" s="25"/>
      <c r="L795" s="25"/>
      <c r="M795" s="25"/>
      <c r="N795" s="25"/>
      <c r="O795" s="25"/>
      <c r="P795" s="25"/>
      <c r="Q795" s="25"/>
      <c r="R795" s="25"/>
      <c r="S795" s="25"/>
      <c r="T795" s="25"/>
      <c r="U795" s="25"/>
      <c r="V795" s="25"/>
      <c r="W795" s="25"/>
      <c r="X795" s="25"/>
      <c r="Y795" s="25"/>
      <c r="Z795" s="25"/>
    </row>
    <row r="796" spans="1:26" ht="12" customHeight="1">
      <c r="A796" s="25"/>
      <c r="B796" s="25"/>
      <c r="C796" s="25"/>
      <c r="D796" s="25"/>
      <c r="E796" s="25"/>
      <c r="F796" s="25"/>
      <c r="G796" s="25"/>
      <c r="H796" s="25"/>
      <c r="I796" s="25"/>
      <c r="J796" s="25"/>
      <c r="K796" s="25"/>
      <c r="L796" s="25"/>
      <c r="M796" s="25"/>
      <c r="N796" s="25"/>
      <c r="O796" s="25"/>
      <c r="P796" s="25"/>
      <c r="Q796" s="25"/>
      <c r="R796" s="25"/>
      <c r="S796" s="25"/>
      <c r="T796" s="25"/>
      <c r="U796" s="25"/>
      <c r="V796" s="25"/>
      <c r="W796" s="25"/>
      <c r="X796" s="25"/>
      <c r="Y796" s="25"/>
      <c r="Z796" s="25"/>
    </row>
    <row r="797" spans="1:26" ht="12" customHeight="1">
      <c r="A797" s="25"/>
      <c r="B797" s="25"/>
      <c r="C797" s="25"/>
      <c r="D797" s="25"/>
      <c r="E797" s="25"/>
      <c r="F797" s="25"/>
      <c r="G797" s="25"/>
      <c r="H797" s="25"/>
      <c r="I797" s="25"/>
      <c r="J797" s="25"/>
      <c r="K797" s="25"/>
      <c r="L797" s="25"/>
      <c r="M797" s="25"/>
      <c r="N797" s="25"/>
      <c r="O797" s="25"/>
      <c r="P797" s="25"/>
      <c r="Q797" s="25"/>
      <c r="R797" s="25"/>
      <c r="S797" s="25"/>
      <c r="T797" s="25"/>
      <c r="U797" s="25"/>
      <c r="V797" s="25"/>
      <c r="W797" s="25"/>
      <c r="X797" s="25"/>
      <c r="Y797" s="25"/>
      <c r="Z797" s="25"/>
    </row>
    <row r="798" spans="1:26" ht="12" customHeight="1">
      <c r="A798" s="25"/>
      <c r="B798" s="25"/>
      <c r="C798" s="25"/>
      <c r="D798" s="25"/>
      <c r="E798" s="25"/>
      <c r="F798" s="25"/>
      <c r="G798" s="25"/>
      <c r="H798" s="25"/>
      <c r="I798" s="25"/>
      <c r="J798" s="25"/>
      <c r="K798" s="25"/>
      <c r="L798" s="25"/>
      <c r="M798" s="25"/>
      <c r="N798" s="25"/>
      <c r="O798" s="25"/>
      <c r="P798" s="25"/>
      <c r="Q798" s="25"/>
      <c r="R798" s="25"/>
      <c r="S798" s="25"/>
      <c r="T798" s="25"/>
      <c r="U798" s="25"/>
      <c r="V798" s="25"/>
      <c r="W798" s="25"/>
      <c r="X798" s="25"/>
      <c r="Y798" s="25"/>
      <c r="Z798" s="25"/>
    </row>
    <row r="799" spans="1:26" ht="12" customHeight="1">
      <c r="A799" s="25"/>
      <c r="B799" s="25"/>
      <c r="C799" s="25"/>
      <c r="D799" s="25"/>
      <c r="E799" s="25"/>
      <c r="F799" s="25"/>
      <c r="G799" s="25"/>
      <c r="H799" s="25"/>
      <c r="I799" s="25"/>
      <c r="J799" s="25"/>
      <c r="K799" s="25"/>
      <c r="L799" s="25"/>
      <c r="M799" s="25"/>
      <c r="N799" s="25"/>
      <c r="O799" s="25"/>
      <c r="P799" s="25"/>
      <c r="Q799" s="25"/>
      <c r="R799" s="25"/>
      <c r="S799" s="25"/>
      <c r="T799" s="25"/>
      <c r="U799" s="25"/>
      <c r="V799" s="25"/>
      <c r="W799" s="25"/>
      <c r="X799" s="25"/>
      <c r="Y799" s="25"/>
      <c r="Z799" s="25"/>
    </row>
    <row r="800" spans="1:26" ht="12" customHeight="1">
      <c r="A800" s="25"/>
      <c r="B800" s="25"/>
      <c r="C800" s="25"/>
      <c r="D800" s="25"/>
      <c r="E800" s="25"/>
      <c r="F800" s="25"/>
      <c r="G800" s="25"/>
      <c r="H800" s="25"/>
      <c r="I800" s="25"/>
      <c r="J800" s="25"/>
      <c r="K800" s="25"/>
      <c r="L800" s="25"/>
      <c r="M800" s="25"/>
      <c r="N800" s="25"/>
      <c r="O800" s="25"/>
      <c r="P800" s="25"/>
      <c r="Q800" s="25"/>
      <c r="R800" s="25"/>
      <c r="S800" s="25"/>
      <c r="T800" s="25"/>
      <c r="U800" s="25"/>
      <c r="V800" s="25"/>
      <c r="W800" s="25"/>
      <c r="X800" s="25"/>
      <c r="Y800" s="25"/>
      <c r="Z800" s="25"/>
    </row>
    <row r="801" spans="1:26" ht="12" customHeight="1">
      <c r="A801" s="25"/>
      <c r="B801" s="25"/>
      <c r="C801" s="25"/>
      <c r="D801" s="25"/>
      <c r="E801" s="25"/>
      <c r="F801" s="25"/>
      <c r="G801" s="25"/>
      <c r="H801" s="25"/>
      <c r="I801" s="25"/>
      <c r="J801" s="25"/>
      <c r="K801" s="25"/>
      <c r="L801" s="25"/>
      <c r="M801" s="25"/>
      <c r="N801" s="25"/>
      <c r="O801" s="25"/>
      <c r="P801" s="25"/>
      <c r="Q801" s="25"/>
      <c r="R801" s="25"/>
      <c r="S801" s="25"/>
      <c r="T801" s="25"/>
      <c r="U801" s="25"/>
      <c r="V801" s="25"/>
      <c r="W801" s="25"/>
      <c r="X801" s="25"/>
      <c r="Y801" s="25"/>
      <c r="Z801" s="25"/>
    </row>
    <row r="802" spans="1:26" ht="12" customHeight="1">
      <c r="A802" s="25"/>
      <c r="B802" s="25"/>
      <c r="C802" s="25"/>
      <c r="D802" s="25"/>
      <c r="E802" s="25"/>
      <c r="F802" s="25"/>
      <c r="G802" s="25"/>
      <c r="H802" s="25"/>
      <c r="I802" s="25"/>
      <c r="J802" s="25"/>
      <c r="K802" s="25"/>
      <c r="L802" s="25"/>
      <c r="M802" s="25"/>
      <c r="N802" s="25"/>
      <c r="O802" s="25"/>
      <c r="P802" s="25"/>
      <c r="Q802" s="25"/>
      <c r="R802" s="25"/>
      <c r="S802" s="25"/>
      <c r="T802" s="25"/>
      <c r="U802" s="25"/>
      <c r="V802" s="25"/>
      <c r="W802" s="25"/>
      <c r="X802" s="25"/>
      <c r="Y802" s="25"/>
      <c r="Z802" s="25"/>
    </row>
    <row r="803" spans="1:26" ht="12" customHeight="1">
      <c r="A803" s="25"/>
      <c r="B803" s="25"/>
      <c r="C803" s="25"/>
      <c r="D803" s="25"/>
      <c r="E803" s="25"/>
      <c r="F803" s="25"/>
      <c r="G803" s="25"/>
      <c r="H803" s="25"/>
      <c r="I803" s="25"/>
      <c r="J803" s="25"/>
      <c r="K803" s="25"/>
      <c r="L803" s="25"/>
      <c r="M803" s="25"/>
      <c r="N803" s="25"/>
      <c r="O803" s="25"/>
      <c r="P803" s="25"/>
      <c r="Q803" s="25"/>
      <c r="R803" s="25"/>
      <c r="S803" s="25"/>
      <c r="T803" s="25"/>
      <c r="U803" s="25"/>
      <c r="V803" s="25"/>
      <c r="W803" s="25"/>
      <c r="X803" s="25"/>
      <c r="Y803" s="25"/>
      <c r="Z803" s="25"/>
    </row>
    <row r="804" spans="1:26" ht="12" customHeight="1">
      <c r="A804" s="25"/>
      <c r="B804" s="25"/>
      <c r="C804" s="25"/>
      <c r="D804" s="25"/>
      <c r="E804" s="25"/>
      <c r="F804" s="25"/>
      <c r="G804" s="25"/>
      <c r="H804" s="25"/>
      <c r="I804" s="25"/>
      <c r="J804" s="25"/>
      <c r="K804" s="25"/>
      <c r="L804" s="25"/>
      <c r="M804" s="25"/>
      <c r="N804" s="25"/>
      <c r="O804" s="25"/>
      <c r="P804" s="25"/>
      <c r="Q804" s="25"/>
      <c r="R804" s="25"/>
      <c r="S804" s="25"/>
      <c r="T804" s="25"/>
      <c r="U804" s="25"/>
      <c r="V804" s="25"/>
      <c r="W804" s="25"/>
      <c r="X804" s="25"/>
      <c r="Y804" s="25"/>
      <c r="Z804" s="25"/>
    </row>
    <row r="805" spans="1:26" ht="12" customHeight="1">
      <c r="A805" s="25"/>
      <c r="B805" s="25"/>
      <c r="C805" s="25"/>
      <c r="D805" s="25"/>
      <c r="E805" s="25"/>
      <c r="F805" s="25"/>
      <c r="G805" s="25"/>
      <c r="H805" s="25"/>
      <c r="I805" s="25"/>
      <c r="J805" s="25"/>
      <c r="K805" s="25"/>
      <c r="L805" s="25"/>
      <c r="M805" s="25"/>
      <c r="N805" s="25"/>
      <c r="O805" s="25"/>
      <c r="P805" s="25"/>
      <c r="Q805" s="25"/>
      <c r="R805" s="25"/>
      <c r="S805" s="25"/>
      <c r="T805" s="25"/>
      <c r="U805" s="25"/>
      <c r="V805" s="25"/>
      <c r="W805" s="25"/>
      <c r="X805" s="25"/>
      <c r="Y805" s="25"/>
      <c r="Z805" s="25"/>
    </row>
    <row r="806" spans="1:26" ht="12" customHeight="1">
      <c r="A806" s="25"/>
      <c r="B806" s="25"/>
      <c r="C806" s="25"/>
      <c r="D806" s="25"/>
      <c r="E806" s="25"/>
      <c r="F806" s="25"/>
      <c r="G806" s="25"/>
      <c r="H806" s="25"/>
      <c r="I806" s="25"/>
      <c r="J806" s="25"/>
      <c r="K806" s="25"/>
      <c r="L806" s="25"/>
      <c r="M806" s="25"/>
      <c r="N806" s="25"/>
      <c r="O806" s="25"/>
      <c r="P806" s="25"/>
      <c r="Q806" s="25"/>
      <c r="R806" s="25"/>
      <c r="S806" s="25"/>
      <c r="T806" s="25"/>
      <c r="U806" s="25"/>
      <c r="V806" s="25"/>
      <c r="W806" s="25"/>
      <c r="X806" s="25"/>
      <c r="Y806" s="25"/>
      <c r="Z806" s="25"/>
    </row>
    <row r="807" spans="1:26" ht="12" customHeight="1">
      <c r="A807" s="25"/>
      <c r="B807" s="25"/>
      <c r="C807" s="25"/>
      <c r="D807" s="25"/>
      <c r="E807" s="25"/>
      <c r="F807" s="25"/>
      <c r="G807" s="25"/>
      <c r="H807" s="25"/>
      <c r="I807" s="25"/>
      <c r="J807" s="25"/>
      <c r="K807" s="25"/>
      <c r="L807" s="25"/>
      <c r="M807" s="25"/>
      <c r="N807" s="25"/>
      <c r="O807" s="25"/>
      <c r="P807" s="25"/>
      <c r="Q807" s="25"/>
      <c r="R807" s="25"/>
      <c r="S807" s="25"/>
      <c r="T807" s="25"/>
      <c r="U807" s="25"/>
      <c r="V807" s="25"/>
      <c r="W807" s="25"/>
      <c r="X807" s="25"/>
      <c r="Y807" s="25"/>
      <c r="Z807" s="25"/>
    </row>
  </sheetData>
  <mergeCells count="91">
    <mergeCell ref="A4:H4"/>
    <mergeCell ref="I4:M4"/>
    <mergeCell ref="B5:M5"/>
    <mergeCell ref="A8:G8"/>
    <mergeCell ref="H8:P8"/>
    <mergeCell ref="Q8:V8"/>
    <mergeCell ref="A9:G9"/>
    <mergeCell ref="Q9:V9"/>
    <mergeCell ref="A13:G13"/>
    <mergeCell ref="H13:P13"/>
    <mergeCell ref="Q13:V13"/>
    <mergeCell ref="A10:G10"/>
    <mergeCell ref="H10:P10"/>
    <mergeCell ref="Q10:V10"/>
    <mergeCell ref="A14:F14"/>
    <mergeCell ref="Q14:V14"/>
    <mergeCell ref="A15:F15"/>
    <mergeCell ref="Q15:V15"/>
    <mergeCell ref="A17:G17"/>
    <mergeCell ref="H17:P17"/>
    <mergeCell ref="Q17:V17"/>
    <mergeCell ref="Q18:V18"/>
    <mergeCell ref="Q19:V19"/>
    <mergeCell ref="Q22:V22"/>
    <mergeCell ref="Q23:V23"/>
    <mergeCell ref="Q24:V24"/>
    <mergeCell ref="Q25:V25"/>
    <mergeCell ref="Q26:V26"/>
    <mergeCell ref="A29:G29"/>
    <mergeCell ref="H29:P29"/>
    <mergeCell ref="Q29:V29"/>
    <mergeCell ref="Q30:V30"/>
    <mergeCell ref="Q31:V31"/>
    <mergeCell ref="Q32:V32"/>
    <mergeCell ref="Q33:V33"/>
    <mergeCell ref="Q34:V34"/>
    <mergeCell ref="Q35:V35"/>
    <mergeCell ref="A36:G36"/>
    <mergeCell ref="H36:P36"/>
    <mergeCell ref="Q36:V36"/>
    <mergeCell ref="A39:G39"/>
    <mergeCell ref="H39:P39"/>
    <mergeCell ref="Q39:V39"/>
    <mergeCell ref="Q42:V42"/>
    <mergeCell ref="Q43:V43"/>
    <mergeCell ref="Q44:V44"/>
    <mergeCell ref="Q45:V45"/>
    <mergeCell ref="Q46:V46"/>
    <mergeCell ref="A49:G49"/>
    <mergeCell ref="H49:P49"/>
    <mergeCell ref="Q49:V49"/>
    <mergeCell ref="A50:E50"/>
    <mergeCell ref="Q50:V50"/>
    <mergeCell ref="A51:E51"/>
    <mergeCell ref="Q51:V51"/>
    <mergeCell ref="A52:E52"/>
    <mergeCell ref="Q52:V52"/>
    <mergeCell ref="A53:E53"/>
    <mergeCell ref="Q53:V53"/>
    <mergeCell ref="A54:E54"/>
    <mergeCell ref="Q54:V54"/>
    <mergeCell ref="A59:G59"/>
    <mergeCell ref="H59:P59"/>
    <mergeCell ref="A60:G60"/>
    <mergeCell ref="A61:G61"/>
    <mergeCell ref="A64:G64"/>
    <mergeCell ref="H64:P64"/>
    <mergeCell ref="Q64:V64"/>
    <mergeCell ref="A65:E65"/>
    <mergeCell ref="Q65:V65"/>
    <mergeCell ref="A66:E66"/>
    <mergeCell ref="Q66:V66"/>
    <mergeCell ref="A67:E67"/>
    <mergeCell ref="A68:E68"/>
    <mergeCell ref="A69:E69"/>
    <mergeCell ref="A1:V2"/>
    <mergeCell ref="H67:P68"/>
    <mergeCell ref="Q67:V69"/>
    <mergeCell ref="A55:E56"/>
    <mergeCell ref="Q55:V56"/>
    <mergeCell ref="H55:P56"/>
    <mergeCell ref="A30:G31"/>
    <mergeCell ref="A34:G35"/>
    <mergeCell ref="H34:P35"/>
    <mergeCell ref="G20:G21"/>
    <mergeCell ref="G40:G41"/>
    <mergeCell ref="G55:G56"/>
    <mergeCell ref="A40:F41"/>
    <mergeCell ref="Q40:V41"/>
    <mergeCell ref="A20:F21"/>
    <mergeCell ref="Q20:V21"/>
  </mergeCells>
  <pageMargins left="0.39370078740157499" right="0.196850393700787" top="0.196850393700787" bottom="0.196850393700787" header="0" footer="0"/>
  <pageSetup paperSize="9" scale="76" orientation="landscape" r:id="rId1"/>
  <rowBreaks count="1" manualBreakCount="1">
    <brk id="4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4</vt:i4>
      </vt:variant>
    </vt:vector>
  </HeadingPairs>
  <TitlesOfParts>
    <vt:vector size="9" baseType="lpstr">
      <vt:lpstr>Resumo</vt:lpstr>
      <vt:lpstr>Serviços Gerais</vt:lpstr>
      <vt:lpstr>Área ajustada (CISVALI)</vt:lpstr>
      <vt:lpstr>EPI</vt:lpstr>
      <vt:lpstr>Parâmetros</vt:lpstr>
      <vt:lpstr>'Área ajustada (CISVALI)'!Area_de_impressao</vt:lpstr>
      <vt:lpstr>EPI!Area_de_impressao</vt:lpstr>
      <vt:lpstr>Resumo!Area_de_impressao</vt:lpstr>
      <vt:lpstr>'Serviços Gerais'!Area_de_impressao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Fernando dos Santos</dc:creator>
  <cp:lastModifiedBy>User</cp:lastModifiedBy>
  <cp:lastPrinted>2024-09-11T16:30:57Z</cp:lastPrinted>
  <dcterms:created xsi:type="dcterms:W3CDTF">2022-09-09T15:48:00Z</dcterms:created>
  <dcterms:modified xsi:type="dcterms:W3CDTF">2024-09-11T16:31:23Z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1046-11.2.0.11537</vt:lpwstr>
  </property>
  <property fmtid="{D5CDD505-2E9C-101B-9397-08002B2CF9AE}" pid="3" name="ICV">
    <vt:lpwstr>AFB21D28823C44E98B9F13527C7788E3</vt:lpwstr>
  </property>
</Properties>
</file>